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aksa\10021GMI\2025\TRD\MANUALES\PROCESO_4_MEJORAMIENTO_INSTITUCIONAL\8. FORMATOS\"/>
    </mc:Choice>
  </mc:AlternateContent>
  <bookViews>
    <workbookView xWindow="0" yWindow="0" windowWidth="28800" windowHeight="12320" activeTab="1"/>
  </bookViews>
  <sheets>
    <sheet name="Convenciones" sheetId="2" r:id="rId1"/>
    <sheet name="Riesgo XXX" sheetId="4" r:id="rId2"/>
    <sheet name="Base_Mapa_Riesgos" sheetId="5" r:id="rId3"/>
  </sheets>
  <definedNames>
    <definedName name="_xlnm.Print_Area" localSheetId="1">'Riesgo XXX'!$A$1:$M$12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4" l="1"/>
  <c r="B12" i="4"/>
  <c r="A12" i="4"/>
  <c r="K9" i="4"/>
  <c r="K8" i="4"/>
  <c r="I8" i="4"/>
  <c r="F8" i="4"/>
  <c r="E8" i="4"/>
  <c r="A8" i="4"/>
  <c r="K5" i="4"/>
  <c r="C5" i="4"/>
  <c r="C3" i="4"/>
</calcChain>
</file>

<file path=xl/comments1.xml><?xml version="1.0" encoding="utf-8"?>
<comments xmlns="http://schemas.openxmlformats.org/spreadsheetml/2006/main">
  <authors>
    <author>Luis Ernesto Suarez Rivera</author>
  </authors>
  <commentList>
    <comment ref="M3" authorId="0" shapeId="0">
      <text>
        <r>
          <rPr>
            <b/>
            <sz val="9"/>
            <color indexed="81"/>
            <rFont val="Tahoma"/>
            <family val="2"/>
          </rPr>
          <t>Agregar en la pestaña "Base_Mapa_Riesgos, el archivo generado desde el módulo de riesgos "Informe Gestión Riesgos", para poder traer toda la información del mapa de riesgos actual</t>
        </r>
      </text>
    </comment>
  </commentList>
</comments>
</file>

<file path=xl/sharedStrings.xml><?xml version="1.0" encoding="utf-8"?>
<sst xmlns="http://schemas.openxmlformats.org/spreadsheetml/2006/main" count="83" uniqueCount="70">
  <si>
    <t>Riesgo</t>
  </si>
  <si>
    <t>Tipo</t>
  </si>
  <si>
    <t>Zona Inherente</t>
  </si>
  <si>
    <t>Controles</t>
  </si>
  <si>
    <t>Zona Residual</t>
  </si>
  <si>
    <t>Actividades de Control</t>
  </si>
  <si>
    <t>Responsable</t>
  </si>
  <si>
    <t>Proceso</t>
  </si>
  <si>
    <t>Bimestral</t>
  </si>
  <si>
    <t>Procesos</t>
  </si>
  <si>
    <t>Temporalidad</t>
  </si>
  <si>
    <t>Tecnologías de la Información</t>
  </si>
  <si>
    <t>Comunicación</t>
  </si>
  <si>
    <t>Gestión del Talento Humano</t>
  </si>
  <si>
    <t>Defensa Jurídica</t>
  </si>
  <si>
    <t>Gestión Documental</t>
  </si>
  <si>
    <t>Evaluación Independiente</t>
  </si>
  <si>
    <t>Acción Integral en la Administración Pública Nacional y Territorial</t>
  </si>
  <si>
    <t>Riesgo de Seguridad Digital</t>
  </si>
  <si>
    <t>Riesgo de Corrupción</t>
  </si>
  <si>
    <t>Zona de riesgo extrema</t>
  </si>
  <si>
    <t>Zona de riesgo alta</t>
  </si>
  <si>
    <t>Zona de riesgo moderada</t>
  </si>
  <si>
    <t>Zona de riesgo baja</t>
  </si>
  <si>
    <t>Mensual</t>
  </si>
  <si>
    <t>Trimestral</t>
  </si>
  <si>
    <t>Semestral</t>
  </si>
  <si>
    <t>Gestión del Conocimiento y Grupos de Valor</t>
  </si>
  <si>
    <t>Generación de Productos y Servicios para la Gestión Pública</t>
  </si>
  <si>
    <t>Seguimiento y Evaluación a la Gestión</t>
  </si>
  <si>
    <t>Ficha Registro de Riesgos</t>
  </si>
  <si>
    <t>Código No.</t>
  </si>
  <si>
    <t xml:space="preserve">Periodicidad reporte: </t>
  </si>
  <si>
    <t>#</t>
  </si>
  <si>
    <t>CÓDIGO</t>
  </si>
  <si>
    <t>MATERIALIZADO</t>
  </si>
  <si>
    <t>PROCESO</t>
  </si>
  <si>
    <t>DEPENDENCIA</t>
  </si>
  <si>
    <t>ESTADO</t>
  </si>
  <si>
    <t>RIESGO</t>
  </si>
  <si>
    <t>TIPO</t>
  </si>
  <si>
    <t>CLASIFICACIÓN</t>
  </si>
  <si>
    <t>ACTIVOS</t>
  </si>
  <si>
    <t>PROBABILIDAD INHERENTE</t>
  </si>
  <si>
    <t>IMPACTO INHERENTE</t>
  </si>
  <si>
    <t>ZONA INHERENTE</t>
  </si>
  <si>
    <t>PROBABILIDAD RESIDUAL</t>
  </si>
  <si>
    <t>IMPACTO RESIDUAL</t>
  </si>
  <si>
    <t>ZONA RESIDUAL</t>
  </si>
  <si>
    <t>TRATAMIENTO</t>
  </si>
  <si>
    <t>PERIODICIDAD</t>
  </si>
  <si>
    <t>NO. CONTROLES</t>
  </si>
  <si>
    <t>CONTROLES</t>
  </si>
  <si>
    <t>RESPONSABLES CONTROLES</t>
  </si>
  <si>
    <t>NO. ACCIONES</t>
  </si>
  <si>
    <t>ACCIONES</t>
  </si>
  <si>
    <t>RESPONSABLES ACCIONES</t>
  </si>
  <si>
    <t>FECHA MATERIALIZACIÓN</t>
  </si>
  <si>
    <t>ACONTECIMIENTO MATERIALIZACIÓN</t>
  </si>
  <si>
    <t>Dirección y Estratégia</t>
  </si>
  <si>
    <t>Planeación y Presupuesto</t>
  </si>
  <si>
    <t>Información Estratégica</t>
  </si>
  <si>
    <t>Mejoramiento Institucional</t>
  </si>
  <si>
    <t>Relación Estado Ciudadanías</t>
  </si>
  <si>
    <t>Control Disciplinario Interno</t>
  </si>
  <si>
    <t>Gestión Administrativa</t>
  </si>
  <si>
    <t>Gestión Financiera</t>
  </si>
  <si>
    <t>Gestión Contractual</t>
  </si>
  <si>
    <t>Riesgo de Gestión</t>
  </si>
  <si>
    <t>Riesgo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</si>
</sst>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Helvetica"/>
    </font>
    <font>
      <b/>
      <sz val="16"/>
      <color theme="1" tint="0.249977111117893"/>
      <name val="Helvetica"/>
    </font>
    <font>
      <b/>
      <sz val="11"/>
      <color theme="1" tint="0.249977111117893"/>
      <name val="Helvetica"/>
    </font>
    <font>
      <sz val="11"/>
      <color theme="1" tint="0.249977111117893"/>
      <name val="Helvetica"/>
    </font>
    <font>
      <b/>
      <sz val="12"/>
      <color theme="1" tint="0.249977111117893"/>
      <name val="Helvetica"/>
    </font>
    <font>
      <b/>
      <sz val="11"/>
      <color theme="1" tint="0.14999847407452621"/>
      <name val="Calibri"/>
      <family val="2"/>
      <scheme val="minor"/>
    </font>
    <font>
      <b/>
      <sz val="16"/>
      <color theme="0"/>
      <name val="Helvetica"/>
    </font>
    <font>
      <b/>
      <sz val="12"/>
      <color theme="0"/>
      <name val="Helvetica"/>
    </font>
    <font>
      <sz val="11"/>
      <color theme="0"/>
      <name val="Helvetica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/>
      <top style="hair">
        <color theme="1" tint="0.24994659260841701"/>
      </top>
      <bottom style="hair">
        <color theme="1" tint="0.24994659260841701"/>
      </bottom>
      <diagonal/>
    </border>
    <border>
      <left/>
      <right/>
      <top style="hair">
        <color theme="1" tint="0.24994659260841701"/>
      </top>
      <bottom style="hair">
        <color theme="1" tint="0.24994659260841701"/>
      </bottom>
      <diagonal/>
    </border>
    <border>
      <left/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dotted">
        <color theme="1" tint="0.14996795556505021"/>
      </left>
      <right style="dotted">
        <color theme="1" tint="0.14996795556505021"/>
      </right>
      <top style="dotted">
        <color theme="1" tint="0.14996795556505021"/>
      </top>
      <bottom style="dotted">
        <color theme="1" tint="0.1499679555650502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0" fillId="0" borderId="5" xfId="0" applyBorder="1"/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color theme="5" tint="-0.499984740745262"/>
      </font>
      <fill>
        <patternFill>
          <bgColor theme="5" tint="0.59996337778862885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7" tint="-0.24994659260841701"/>
      </font>
      <fill>
        <patternFill>
          <bgColor theme="7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color theme="9"/>
      </font>
      <fill>
        <patternFill>
          <bgColor rgb="FFFFC7CE"/>
        </patternFill>
      </fill>
    </dxf>
    <dxf>
      <font>
        <color theme="9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000"/>
      <color rgb="FFF7BD2D"/>
      <color rgb="FF3366CC"/>
      <color rgb="FFE2ECFD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896470</xdr:colOff>
      <xdr:row>0</xdr:row>
      <xdr:rowOff>112059</xdr:rowOff>
    </xdr:from>
    <xdr:to>
      <xdr:col>2</xdr:col>
      <xdr:colOff>586270</xdr:colOff>
      <xdr:row>0</xdr:row>
      <xdr:rowOff>786722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470" y="112059"/>
          <a:ext cx="1408035" cy="6746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D2" sqref="D2"/>
    </sheetView>
  </sheetViews>
  <sheetFormatPr baseColWidth="10" defaultRowHeight="14.5" x14ac:dyDescent="0.35"/>
  <cols>
    <col min="1" max="1" width="23.54296875" bestFit="1" customWidth="1"/>
    <col min="2" max="2" width="13.26953125" bestFit="1" customWidth="1"/>
    <col min="3" max="3" width="23.54296875" bestFit="1" customWidth="1"/>
    <col min="4" max="4" width="13.26953125" bestFit="1" customWidth="1"/>
    <col min="5" max="5" width="59.7265625" bestFit="1" customWidth="1"/>
    <col min="6" max="6" width="31.81640625" bestFit="1" customWidth="1"/>
  </cols>
  <sheetData>
    <row r="1" spans="1:6" x14ac:dyDescent="0.35">
      <c r="A1" s="16" t="s">
        <v>2</v>
      </c>
      <c r="B1" s="16" t="s">
        <v>10</v>
      </c>
      <c r="C1" s="16" t="s">
        <v>4</v>
      </c>
      <c r="D1" s="16" t="s">
        <v>10</v>
      </c>
      <c r="E1" s="16" t="s">
        <v>9</v>
      </c>
      <c r="F1" s="16" t="s">
        <v>1</v>
      </c>
    </row>
    <row r="2" spans="1:6" x14ac:dyDescent="0.35">
      <c r="A2" s="17" t="s">
        <v>20</v>
      </c>
      <c r="B2" s="17" t="s">
        <v>24</v>
      </c>
      <c r="C2" s="17" t="s">
        <v>20</v>
      </c>
      <c r="D2" s="17" t="s">
        <v>24</v>
      </c>
      <c r="E2" s="17" t="s">
        <v>59</v>
      </c>
      <c r="F2" s="17" t="s">
        <v>68</v>
      </c>
    </row>
    <row r="3" spans="1:6" x14ac:dyDescent="0.35">
      <c r="A3" s="17" t="s">
        <v>21</v>
      </c>
      <c r="B3" s="17" t="s">
        <v>8</v>
      </c>
      <c r="C3" s="17" t="s">
        <v>21</v>
      </c>
      <c r="D3" s="17" t="s">
        <v>8</v>
      </c>
      <c r="E3" s="17" t="s">
        <v>60</v>
      </c>
      <c r="F3" s="17" t="s">
        <v>18</v>
      </c>
    </row>
    <row r="4" spans="1:6" x14ac:dyDescent="0.35">
      <c r="A4" s="17" t="s">
        <v>22</v>
      </c>
      <c r="B4" s="17" t="s">
        <v>25</v>
      </c>
      <c r="C4" s="17" t="s">
        <v>22</v>
      </c>
      <c r="D4" s="17" t="s">
        <v>25</v>
      </c>
      <c r="E4" s="17" t="s">
        <v>61</v>
      </c>
      <c r="F4" s="17" t="s">
        <v>19</v>
      </c>
    </row>
    <row r="5" spans="1:6" x14ac:dyDescent="0.35">
      <c r="A5" s="17" t="s">
        <v>23</v>
      </c>
      <c r="B5" s="17" t="s">
        <v>26</v>
      </c>
      <c r="C5" s="17" t="s">
        <v>23</v>
      </c>
      <c r="D5" s="17" t="s">
        <v>26</v>
      </c>
      <c r="E5" s="17" t="s">
        <v>62</v>
      </c>
      <c r="F5" s="17" t="s">
        <v>69</v>
      </c>
    </row>
    <row r="6" spans="1:6" x14ac:dyDescent="0.35">
      <c r="A6" s="17"/>
      <c r="B6" s="17"/>
      <c r="C6" s="17"/>
      <c r="D6" s="17"/>
      <c r="E6" s="17" t="s">
        <v>27</v>
      </c>
      <c r="F6" s="17"/>
    </row>
    <row r="7" spans="1:6" x14ac:dyDescent="0.35">
      <c r="A7" s="17"/>
      <c r="B7" s="17"/>
      <c r="C7" s="17"/>
      <c r="D7" s="17"/>
      <c r="E7" s="17" t="s">
        <v>28</v>
      </c>
      <c r="F7" s="17"/>
    </row>
    <row r="8" spans="1:6" x14ac:dyDescent="0.35">
      <c r="A8" s="17"/>
      <c r="B8" s="17"/>
      <c r="C8" s="17"/>
      <c r="D8" s="17"/>
      <c r="E8" s="17" t="s">
        <v>17</v>
      </c>
      <c r="F8" s="17"/>
    </row>
    <row r="9" spans="1:6" x14ac:dyDescent="0.35">
      <c r="A9" s="17"/>
      <c r="B9" s="17"/>
      <c r="C9" s="17"/>
      <c r="D9" s="17"/>
      <c r="E9" s="17" t="s">
        <v>11</v>
      </c>
      <c r="F9" s="17"/>
    </row>
    <row r="10" spans="1:6" x14ac:dyDescent="0.35">
      <c r="A10" s="17"/>
      <c r="B10" s="17"/>
      <c r="C10" s="17"/>
      <c r="D10" s="17"/>
      <c r="E10" s="17" t="s">
        <v>12</v>
      </c>
      <c r="F10" s="17"/>
    </row>
    <row r="11" spans="1:6" x14ac:dyDescent="0.35">
      <c r="A11" s="17"/>
      <c r="B11" s="17"/>
      <c r="C11" s="17"/>
      <c r="D11" s="17"/>
      <c r="E11" s="17" t="s">
        <v>13</v>
      </c>
      <c r="F11" s="17"/>
    </row>
    <row r="12" spans="1:6" x14ac:dyDescent="0.35">
      <c r="A12" s="17"/>
      <c r="B12" s="17"/>
      <c r="C12" s="17"/>
      <c r="D12" s="17"/>
      <c r="E12" s="17" t="s">
        <v>14</v>
      </c>
      <c r="F12" s="17"/>
    </row>
    <row r="13" spans="1:6" x14ac:dyDescent="0.35">
      <c r="A13" s="17"/>
      <c r="B13" s="17"/>
      <c r="C13" s="17"/>
      <c r="D13" s="17"/>
      <c r="E13" s="17" t="s">
        <v>15</v>
      </c>
      <c r="F13" s="17"/>
    </row>
    <row r="14" spans="1:6" x14ac:dyDescent="0.35">
      <c r="A14" s="17"/>
      <c r="B14" s="17"/>
      <c r="C14" s="17"/>
      <c r="D14" s="17"/>
      <c r="E14" s="17" t="s">
        <v>63</v>
      </c>
      <c r="F14" s="17"/>
    </row>
    <row r="15" spans="1:6" x14ac:dyDescent="0.35">
      <c r="A15" s="17"/>
      <c r="B15" s="17"/>
      <c r="C15" s="17"/>
      <c r="D15" s="17"/>
      <c r="E15" s="17" t="s">
        <v>64</v>
      </c>
      <c r="F15" s="17"/>
    </row>
    <row r="16" spans="1:6" x14ac:dyDescent="0.35">
      <c r="A16" s="17"/>
      <c r="B16" s="17"/>
      <c r="C16" s="17"/>
      <c r="D16" s="17"/>
      <c r="E16" s="17" t="s">
        <v>65</v>
      </c>
      <c r="F16" s="17"/>
    </row>
    <row r="17" spans="1:6" x14ac:dyDescent="0.35">
      <c r="A17" s="17"/>
      <c r="B17" s="17"/>
      <c r="C17" s="17"/>
      <c r="D17" s="17"/>
      <c r="E17" s="17" t="s">
        <v>66</v>
      </c>
      <c r="F17" s="17"/>
    </row>
    <row r="18" spans="1:6" x14ac:dyDescent="0.35">
      <c r="A18" s="17"/>
      <c r="B18" s="17"/>
      <c r="C18" s="17"/>
      <c r="D18" s="17"/>
      <c r="E18" s="17" t="s">
        <v>67</v>
      </c>
      <c r="F18" s="17"/>
    </row>
    <row r="19" spans="1:6" x14ac:dyDescent="0.35">
      <c r="A19" s="17"/>
      <c r="B19" s="17"/>
      <c r="C19" s="17"/>
      <c r="D19" s="17"/>
      <c r="E19" s="17" t="s">
        <v>29</v>
      </c>
      <c r="F19" s="17"/>
    </row>
    <row r="20" spans="1:6" x14ac:dyDescent="0.35">
      <c r="A20" s="17"/>
      <c r="B20" s="17"/>
      <c r="C20" s="17"/>
      <c r="D20" s="17"/>
      <c r="E20" s="17" t="s">
        <v>16</v>
      </c>
      <c r="F20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12"/>
  <sheetViews>
    <sheetView showGridLines="0" tabSelected="1" view="pageBreakPreview" zoomScale="85" zoomScaleNormal="100" zoomScaleSheetLayoutView="85" workbookViewId="0">
      <selection activeCell="I14" sqref="I14"/>
    </sheetView>
  </sheetViews>
  <sheetFormatPr baseColWidth="10" defaultColWidth="11.453125" defaultRowHeight="14" x14ac:dyDescent="0.35"/>
  <cols>
    <col min="1" max="1" width="23.81640625" style="1" customWidth="1"/>
    <col min="2" max="2" width="0.7265625" style="1" customWidth="1"/>
    <col min="3" max="3" width="23.81640625" style="1" customWidth="1"/>
    <col min="4" max="4" width="0.7265625" style="1" customWidth="1"/>
    <col min="5" max="5" width="8" style="1" customWidth="1"/>
    <col min="6" max="7" width="23.81640625" style="1" customWidth="1"/>
    <col min="8" max="8" width="0.7265625" style="1" customWidth="1"/>
    <col min="9" max="9" width="23.81640625" style="1" customWidth="1"/>
    <col min="10" max="10" width="0.7265625" style="1" customWidth="1"/>
    <col min="11" max="11" width="23.81640625" style="1" customWidth="1"/>
    <col min="12" max="12" width="0.7265625" style="1" customWidth="1"/>
    <col min="13" max="13" width="23.81640625" style="1" customWidth="1"/>
    <col min="14" max="16384" width="11.453125" style="1"/>
  </cols>
  <sheetData>
    <row r="1" spans="1:13" ht="73" customHeight="1" x14ac:dyDescent="0.35">
      <c r="A1" s="26"/>
      <c r="B1" s="27"/>
      <c r="C1" s="27"/>
      <c r="D1" s="18" t="s">
        <v>30</v>
      </c>
      <c r="E1" s="18"/>
      <c r="F1" s="18"/>
      <c r="G1" s="18"/>
      <c r="H1" s="18"/>
      <c r="I1" s="18"/>
      <c r="J1" s="18"/>
      <c r="K1" s="18"/>
      <c r="L1" s="18"/>
      <c r="M1" s="19"/>
    </row>
    <row r="2" spans="1:13" ht="3" customHeight="1" x14ac:dyDescent="0.3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67.5" customHeight="1" x14ac:dyDescent="0.35">
      <c r="A3" s="21" t="s">
        <v>0</v>
      </c>
      <c r="B3" s="24"/>
      <c r="C3" s="14" t="str">
        <f>IFERROR(VLOOKUP(M3,Base_Mapa_Riesgos!B:Z,6,0),"Buscar código")</f>
        <v>Buscar código</v>
      </c>
      <c r="D3" s="14"/>
      <c r="E3" s="14"/>
      <c r="F3" s="14"/>
      <c r="G3" s="14"/>
      <c r="H3" s="14"/>
      <c r="I3" s="14"/>
      <c r="J3" s="25"/>
      <c r="K3" s="21" t="s">
        <v>31</v>
      </c>
      <c r="L3" s="25"/>
      <c r="M3" s="2"/>
    </row>
    <row r="4" spans="1:13" ht="3" customHeight="1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3" ht="39.75" customHeight="1" x14ac:dyDescent="0.35">
      <c r="A5" s="21" t="s">
        <v>1</v>
      </c>
      <c r="B5" s="25"/>
      <c r="C5" s="11" t="str">
        <f>IFERROR(VLOOKUP(M3,Base_Mapa_Riesgos!B:Z,8,0),"Buscar código")</f>
        <v>Buscar código</v>
      </c>
      <c r="D5" s="11"/>
      <c r="E5" s="11"/>
      <c r="F5" s="11"/>
      <c r="G5" s="11"/>
      <c r="H5" s="25"/>
      <c r="I5" s="21" t="s">
        <v>7</v>
      </c>
      <c r="J5" s="25"/>
      <c r="K5" s="15" t="str">
        <f>IFERROR(VLOOKUP(M3,Base_Mapa_Riesgos!B:Z,3,0),"Buscar código")</f>
        <v>Buscar código</v>
      </c>
      <c r="L5" s="15"/>
      <c r="M5" s="15"/>
    </row>
    <row r="6" spans="1:13" ht="3" customHeight="1" x14ac:dyDescent="0.3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ht="21.75" customHeight="1" x14ac:dyDescent="0.35">
      <c r="A7" s="22" t="s">
        <v>2</v>
      </c>
      <c r="B7" s="22"/>
      <c r="C7" s="22"/>
      <c r="D7" s="20"/>
      <c r="E7" s="22" t="s">
        <v>3</v>
      </c>
      <c r="F7" s="22"/>
      <c r="G7" s="22"/>
      <c r="H7" s="22"/>
      <c r="I7" s="23" t="s">
        <v>6</v>
      </c>
      <c r="J7" s="20"/>
      <c r="K7" s="22" t="s">
        <v>4</v>
      </c>
      <c r="L7" s="22"/>
      <c r="M7" s="22"/>
    </row>
    <row r="8" spans="1:13" ht="245.25" customHeight="1" x14ac:dyDescent="0.35">
      <c r="A8" s="12" t="str">
        <f>IFERROR(VLOOKUP(M3,Base_Mapa_Riesgos!B:Z,12,0),"Buscar código")</f>
        <v>Buscar código</v>
      </c>
      <c r="B8" s="12"/>
      <c r="C8" s="12"/>
      <c r="D8" s="20"/>
      <c r="E8" s="29" t="str">
        <f>IFERROR(VLOOKUP(M3,Base_Mapa_Riesgos!B:Z,18,0),"Buscar código")</f>
        <v>Buscar código</v>
      </c>
      <c r="F8" s="13" t="str">
        <f>IFERROR(VLOOKUP(M3,Base_Mapa_Riesgos!B:Z,19,0),"Buscar código")</f>
        <v>Buscar código</v>
      </c>
      <c r="G8" s="13"/>
      <c r="H8" s="13"/>
      <c r="I8" s="3" t="str">
        <f>IFERROR(VLOOKUP(M3,Base_Mapa_Riesgos!B:Z,20,0),"Buscar código")</f>
        <v>Buscar código</v>
      </c>
      <c r="J8" s="20"/>
      <c r="K8" s="12" t="str">
        <f>IFERROR(VLOOKUP(M3,Base_Mapa_Riesgos!B:Z,15,0),"Buscar código")</f>
        <v>Buscar código</v>
      </c>
      <c r="L8" s="12"/>
      <c r="M8" s="12"/>
    </row>
    <row r="9" spans="1:13" ht="25.5" customHeight="1" x14ac:dyDescent="0.35">
      <c r="A9" s="12"/>
      <c r="B9" s="12"/>
      <c r="C9" s="12"/>
      <c r="D9" s="28" t="s">
        <v>32</v>
      </c>
      <c r="E9" s="28"/>
      <c r="F9" s="28"/>
      <c r="G9" s="28"/>
      <c r="H9" s="28"/>
      <c r="I9" s="28"/>
      <c r="J9" s="28"/>
      <c r="K9" s="12" t="str">
        <f>IFERROR(VLOOKUP(M3,Base_Mapa_Riesgos!B:Z,17,0),"Buscar código")</f>
        <v>Buscar código</v>
      </c>
      <c r="L9" s="12"/>
      <c r="M9" s="12"/>
    </row>
    <row r="10" spans="1:13" ht="3" customHeight="1" x14ac:dyDescent="0.3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3" ht="15.75" customHeight="1" x14ac:dyDescent="0.35">
      <c r="A11" s="22" t="s">
        <v>5</v>
      </c>
      <c r="B11" s="22"/>
      <c r="C11" s="22"/>
      <c r="D11" s="22"/>
      <c r="E11" s="22"/>
      <c r="F11" s="22"/>
      <c r="G11" s="22"/>
      <c r="H11" s="20"/>
      <c r="I11" s="22" t="s">
        <v>6</v>
      </c>
      <c r="J11" s="22"/>
      <c r="K11" s="22"/>
      <c r="L11" s="22"/>
      <c r="M11" s="22"/>
    </row>
    <row r="12" spans="1:13" ht="98.25" customHeight="1" x14ac:dyDescent="0.35">
      <c r="A12" s="7" t="str">
        <f>IFERROR(VLOOKUP(M3,Base_Mapa_Riesgos!B:Z,21,0),"Buscar código")</f>
        <v>Buscar código</v>
      </c>
      <c r="B12" s="8" t="str">
        <f>IFERROR(VLOOKUP(M3,Base_Mapa_Riesgos!B:Z,22,0),"Buscar código")</f>
        <v>Buscar código</v>
      </c>
      <c r="C12" s="9"/>
      <c r="D12" s="9"/>
      <c r="E12" s="9"/>
      <c r="F12" s="9"/>
      <c r="G12" s="10"/>
      <c r="H12" s="20"/>
      <c r="I12" s="11" t="str">
        <f>IFERROR(VLOOKUP(M3,Base_Mapa_Riesgos!B:Z,23,0),"Buscar código")</f>
        <v>Buscar código</v>
      </c>
      <c r="J12" s="11"/>
      <c r="K12" s="11"/>
      <c r="L12" s="11"/>
      <c r="M12" s="11"/>
    </row>
  </sheetData>
  <dataConsolidate/>
  <mergeCells count="24">
    <mergeCell ref="D1:M1"/>
    <mergeCell ref="A1:C1"/>
    <mergeCell ref="K9:M9"/>
    <mergeCell ref="A6:M6"/>
    <mergeCell ref="A2:M2"/>
    <mergeCell ref="C3:I3"/>
    <mergeCell ref="A4:M4"/>
    <mergeCell ref="C5:G5"/>
    <mergeCell ref="K5:M5"/>
    <mergeCell ref="B12:G12"/>
    <mergeCell ref="A10:M10"/>
    <mergeCell ref="A11:G11"/>
    <mergeCell ref="H11:H12"/>
    <mergeCell ref="I11:M11"/>
    <mergeCell ref="I12:M12"/>
    <mergeCell ref="A7:C7"/>
    <mergeCell ref="D7:D8"/>
    <mergeCell ref="E7:H7"/>
    <mergeCell ref="J7:J8"/>
    <mergeCell ref="K7:M7"/>
    <mergeCell ref="A8:C9"/>
    <mergeCell ref="F8:H8"/>
    <mergeCell ref="K8:M8"/>
    <mergeCell ref="D9:J9"/>
  </mergeCells>
  <conditionalFormatting sqref="D7:D9">
    <cfRule type="containsText" dxfId="9" priority="10" operator="containsText" text="Bajo">
      <formula>NOT(ISERROR(SEARCH("Bajo",D7)))</formula>
    </cfRule>
  </conditionalFormatting>
  <conditionalFormatting sqref="A10:M10">
    <cfRule type="containsText" dxfId="8" priority="9" operator="containsText" text="Bajo">
      <formula>NOT(ISERROR(SEARCH("Bajo",A10)))</formula>
    </cfRule>
  </conditionalFormatting>
  <pageMargins left="0.25" right="0.25" top="0.75" bottom="0.75" header="0.3" footer="0.3"/>
  <pageSetup scale="75" fitToHeight="0" orientation="landscape" r:id="rId1"/>
  <headerFooter>
    <oddFooter>&amp;L&amp;"Helvetica,Normal"&amp;9F. Versión 3
Fecha: 2025-02-26&amp;C&amp;"Helvetica,Normal"&amp;9Si este documento se encuentra impreso no se garantiza su vigencia.            
La versión vigente reposa en el Sistema Integrado de Planeación y Gestión (Intranet).&amp;R&amp;9&amp;P</oddFooter>
  </headerFooter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8" operator="equal" id="{A3A9E40C-E451-4F2F-9498-C706D01EBF24}">
            <xm:f>Convenciones!$A$2</xm:f>
            <x14:dxf>
              <font>
                <b/>
                <i val="0"/>
                <color rgb="FFC00000"/>
              </font>
              <fill>
                <patternFill>
                  <bgColor rgb="FFFFCCCC"/>
                </patternFill>
              </fill>
            </x14:dxf>
          </x14:cfRule>
          <xm:sqref>A8</xm:sqref>
        </x14:conditionalFormatting>
        <x14:conditionalFormatting xmlns:xm="http://schemas.microsoft.com/office/excel/2006/main">
          <x14:cfRule type="cellIs" priority="5" operator="equal" id="{5A7FFA41-D5F1-43BC-88A4-08900C1E24EF}">
            <xm:f>Convenciones!$A$5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6" operator="equal" id="{549B745F-7135-4522-AF2C-0E5BFA5A40A1}">
            <xm:f>Convenciones!$A$4</xm:f>
            <x14:dxf>
              <font>
                <color theme="7" tint="-0.24994659260841701"/>
              </font>
              <fill>
                <patternFill>
                  <bgColor theme="7" tint="0.59996337778862885"/>
                </patternFill>
              </fill>
            </x14:dxf>
          </x14:cfRule>
          <x14:cfRule type="cellIs" priority="7" operator="equal" id="{9E2C5F84-7985-4CCE-9B94-86F92FF88903}">
            <xm:f>Convenciones!$A$3</xm:f>
            <x14:dxf>
              <font>
                <color theme="5" tint="-0.499984740745262"/>
              </font>
              <fill>
                <patternFill>
                  <bgColor theme="5" tint="0.59996337778862885"/>
                </patternFill>
              </fill>
            </x14:dxf>
          </x14:cfRule>
          <xm:sqref>A8 K8:M8</xm:sqref>
        </x14:conditionalFormatting>
        <x14:conditionalFormatting xmlns:xm="http://schemas.microsoft.com/office/excel/2006/main">
          <x14:cfRule type="cellIs" priority="4" operator="equal" id="{E992DAA0-686F-493C-9A17-505F4CEE18D7}">
            <xm:f>Convenciones!$A$2</xm:f>
            <x14:dxf>
              <font>
                <b/>
                <i val="0"/>
                <color rgb="FFC00000"/>
              </font>
              <fill>
                <patternFill>
                  <bgColor rgb="FFFFCCCC"/>
                </patternFill>
              </fill>
            </x14:dxf>
          </x14:cfRule>
          <xm:sqref>K8</xm:sqref>
        </x14:conditionalFormatting>
        <x14:conditionalFormatting xmlns:xm="http://schemas.microsoft.com/office/excel/2006/main">
          <x14:cfRule type="cellIs" priority="1" operator="equal" id="{DFDA820B-D338-48A4-B4B1-7608BBC780F3}">
            <xm:f>Convenciones!$A$5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ellIs" priority="2" operator="equal" id="{8871A66F-6CB5-4525-863B-0527B5C166B8}">
            <xm:f>Convenciones!$A$4</xm:f>
            <x14:dxf>
              <font>
                <color theme="7" tint="-0.24994659260841701"/>
              </font>
              <fill>
                <patternFill>
                  <bgColor theme="7" tint="0.59996337778862885"/>
                </patternFill>
              </fill>
            </x14:dxf>
          </x14:cfRule>
          <x14:cfRule type="cellIs" priority="3" operator="equal" id="{50AB768D-3B38-4717-9CA4-4A26DE68EF9A}">
            <xm:f>Convenciones!$A$3</xm:f>
            <x14:dxf>
              <font>
                <color theme="5" tint="-0.499984740745262"/>
              </font>
              <fill>
                <patternFill>
                  <bgColor theme="5" tint="0.59996337778862885"/>
                </patternFill>
              </fill>
            </x14:dxf>
          </x14:cfRule>
          <xm:sqref>K9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Base_Mapa_Riesgos!$B$2:$B$500</xm:f>
          </x14:formula1>
          <xm:sqref>M3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2"/>
  <sheetViews>
    <sheetView workbookViewId="0"/>
  </sheetViews>
  <sheetFormatPr baseColWidth="10" defaultRowHeight="14.5" x14ac:dyDescent="0.35"/>
  <sheetData>
    <row r="1" spans="1:26" x14ac:dyDescent="0.35">
      <c r="A1" s="4" t="s">
        <v>33</v>
      </c>
      <c r="B1" s="4" t="s">
        <v>34</v>
      </c>
      <c r="C1" s="4" t="s">
        <v>35</v>
      </c>
      <c r="D1" s="4" t="s">
        <v>36</v>
      </c>
      <c r="E1" s="4" t="s">
        <v>37</v>
      </c>
      <c r="F1" s="4" t="s">
        <v>38</v>
      </c>
      <c r="G1" s="4" t="s">
        <v>39</v>
      </c>
      <c r="H1" s="4" t="s">
        <v>40</v>
      </c>
      <c r="I1" s="4" t="s">
        <v>41</v>
      </c>
      <c r="J1" s="4" t="s">
        <v>42</v>
      </c>
      <c r="K1" s="4" t="s">
        <v>43</v>
      </c>
      <c r="L1" s="4" t="s">
        <v>44</v>
      </c>
      <c r="M1" s="4" t="s">
        <v>45</v>
      </c>
      <c r="N1" s="4" t="s">
        <v>46</v>
      </c>
      <c r="O1" s="4" t="s">
        <v>47</v>
      </c>
      <c r="P1" s="4" t="s">
        <v>48</v>
      </c>
      <c r="Q1" s="4" t="s">
        <v>49</v>
      </c>
      <c r="R1" s="4" t="s">
        <v>50</v>
      </c>
      <c r="S1" s="4" t="s">
        <v>51</v>
      </c>
      <c r="T1" s="4" t="s">
        <v>52</v>
      </c>
      <c r="U1" s="4" t="s">
        <v>53</v>
      </c>
      <c r="V1" s="4" t="s">
        <v>54</v>
      </c>
      <c r="W1" s="4" t="s">
        <v>55</v>
      </c>
      <c r="X1" s="4" t="s">
        <v>56</v>
      </c>
      <c r="Y1" s="4" t="s">
        <v>57</v>
      </c>
      <c r="Z1" s="4" t="s">
        <v>58</v>
      </c>
    </row>
    <row r="2" spans="1:26" x14ac:dyDescent="0.3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x14ac:dyDescent="0.3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3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x14ac:dyDescent="0.3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x14ac:dyDescent="0.3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3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x14ac:dyDescent="0.3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x14ac:dyDescent="0.3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x14ac:dyDescent="0.3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3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3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3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3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x14ac:dyDescent="0.3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x14ac:dyDescent="0.3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3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x14ac:dyDescent="0.3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x14ac:dyDescent="0.3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x14ac:dyDescent="0.3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x14ac:dyDescent="0.3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x14ac:dyDescent="0.3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x14ac:dyDescent="0.3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x14ac:dyDescent="0.3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x14ac:dyDescent="0.3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x14ac:dyDescent="0.3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x14ac:dyDescent="0.3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x14ac:dyDescent="0.3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x14ac:dyDescent="0.3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x14ac:dyDescent="0.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x14ac:dyDescent="0.3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x14ac:dyDescent="0.3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x14ac:dyDescent="0.3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x14ac:dyDescent="0.3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x14ac:dyDescent="0.3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x14ac:dyDescent="0.3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x14ac:dyDescent="0.3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x14ac:dyDescent="0.3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x14ac:dyDescent="0.3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x14ac:dyDescent="0.3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x14ac:dyDescent="0.3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x14ac:dyDescent="0.3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x14ac:dyDescent="0.3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x14ac:dyDescent="0.3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x14ac:dyDescent="0.3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x14ac:dyDescent="0.3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x14ac:dyDescent="0.3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x14ac:dyDescent="0.3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x14ac:dyDescent="0.3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x14ac:dyDescent="0.3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x14ac:dyDescent="0.3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x14ac:dyDescent="0.3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x14ac:dyDescent="0.3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x14ac:dyDescent="0.3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x14ac:dyDescent="0.3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x14ac:dyDescent="0.3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x14ac:dyDescent="0.3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x14ac:dyDescent="0.3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x14ac:dyDescent="0.3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x14ac:dyDescent="0.3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x14ac:dyDescent="0.3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x14ac:dyDescent="0.3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x14ac:dyDescent="0.3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x14ac:dyDescent="0.3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x14ac:dyDescent="0.3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x14ac:dyDescent="0.3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x14ac:dyDescent="0.3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x14ac:dyDescent="0.3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x14ac:dyDescent="0.3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x14ac:dyDescent="0.3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x14ac:dyDescent="0.3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x14ac:dyDescent="0.3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x14ac:dyDescent="0.3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x14ac:dyDescent="0.3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x14ac:dyDescent="0.3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x14ac:dyDescent="0.3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x14ac:dyDescent="0.3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x14ac:dyDescent="0.3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x14ac:dyDescent="0.3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x14ac:dyDescent="0.3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x14ac:dyDescent="0.3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x14ac:dyDescent="0.3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x14ac:dyDescent="0.3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x14ac:dyDescent="0.3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x14ac:dyDescent="0.3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x14ac:dyDescent="0.3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x14ac:dyDescent="0.3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x14ac:dyDescent="0.3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x14ac:dyDescent="0.3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x14ac:dyDescent="0.3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x14ac:dyDescent="0.3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x14ac:dyDescent="0.3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x14ac:dyDescent="0.3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x14ac:dyDescent="0.3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x14ac:dyDescent="0.3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x14ac:dyDescent="0.3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x14ac:dyDescent="0.3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x14ac:dyDescent="0.3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x14ac:dyDescent="0.3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x14ac:dyDescent="0.3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x14ac:dyDescent="0.3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x14ac:dyDescent="0.3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x14ac:dyDescent="0.3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Convenciones</vt:lpstr>
      <vt:lpstr>Riesgo XXX</vt:lpstr>
      <vt:lpstr>Base_Mapa_Riesgos</vt:lpstr>
      <vt:lpstr>'Riesgo XXX'!Área_de_impresión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Adolfo Morantes Mojica</dc:creator>
  <cp:lastModifiedBy>Luis Ernesto Suarez Rivera</cp:lastModifiedBy>
  <cp:lastPrinted>2024-02-02T20:46:12Z</cp:lastPrinted>
  <dcterms:created xsi:type="dcterms:W3CDTF">2022-01-13T20:07:44Z</dcterms:created>
  <dcterms:modified xsi:type="dcterms:W3CDTF">2025-03-07T16:16:45Z</dcterms:modified>
</cp:coreProperties>
</file>