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Visua Design pro\Desktop\OFICINA\OFICINA 2\"/>
    </mc:Choice>
  </mc:AlternateContent>
  <xr:revisionPtr revIDLastSave="0" documentId="13_ncr:1_{20E64CE3-A0F7-4E7C-A796-B3B54189EC9E}" xr6:coauthVersionLast="43" xr6:coauthVersionMax="43" xr10:uidLastSave="{00000000-0000-0000-0000-000000000000}"/>
  <bookViews>
    <workbookView xWindow="-120" yWindow="-120" windowWidth="29040" windowHeight="15840" xr2:uid="{00000000-000D-0000-FFFF-FFFF00000000}"/>
  </bookViews>
  <sheets>
    <sheet name="2020-11-30-PAA" sheetId="52" r:id="rId1"/>
  </sheets>
  <externalReferences>
    <externalReference r:id="rId2"/>
    <externalReference r:id="rId3"/>
    <externalReference r:id="rId4"/>
    <externalReference r:id="rId5"/>
  </externalReferences>
  <definedNames>
    <definedName name="_xlnm._FilterDatabase" localSheetId="0" hidden="1">'2020-11-30-PAA'!$A$19:$AG$299</definedName>
    <definedName name="_xlnm.Print_Area" localSheetId="0">'2020-11-30-PAA'!$A$1:$AG$298</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'2020-11-30-PAA'!$19:$19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74" i="52" l="1"/>
  <c r="Z30" i="52"/>
  <c r="Z247" i="52"/>
  <c r="Z249" i="52"/>
  <c r="Z132" i="52"/>
  <c r="Z176" i="52"/>
  <c r="Z111" i="52"/>
  <c r="Z229" i="52"/>
  <c r="Z135" i="52"/>
  <c r="Z178" i="52"/>
  <c r="Z116" i="52"/>
  <c r="Z231" i="52"/>
  <c r="Z173" i="52"/>
  <c r="Z125" i="52"/>
  <c r="Z151" i="52"/>
  <c r="Z185" i="52"/>
  <c r="Z143" i="52"/>
  <c r="Z112" i="52"/>
  <c r="Z95" i="52" l="1"/>
  <c r="X18" i="52" l="1"/>
  <c r="Y18" i="52"/>
  <c r="M291" i="52"/>
  <c r="Z32" i="52"/>
  <c r="Z18" i="52" s="1"/>
  <c r="M242" i="52"/>
  <c r="N242" i="52" s="1"/>
  <c r="M240" i="52"/>
  <c r="N240" i="52" s="1"/>
  <c r="M60" i="52"/>
  <c r="V11" i="52"/>
  <c r="U11" i="52"/>
  <c r="T11" i="52"/>
  <c r="V14" i="52" s="1"/>
  <c r="V10" i="52"/>
  <c r="V12" i="52" s="1"/>
  <c r="U10" i="52"/>
  <c r="U12" i="52" s="1"/>
  <c r="T10" i="52"/>
  <c r="V13" i="52" s="1"/>
  <c r="M18" i="52" l="1"/>
  <c r="N18" i="52"/>
  <c r="E12" i="52" s="1"/>
  <c r="T12" i="52"/>
  <c r="V15"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6BB09C0D-0E42-47D1-8CBA-4B7C0BF5A6B8}">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DCCCBA2D-CA51-4192-9642-45B731D55E63}">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99B7AD39-5380-4408-A52F-D89FA8E17204}">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AB5199E5-B987-4728-8AF3-DBBCBA18119E}">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A4CC66F4-2F46-42D7-9EFF-E43358656B5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69FAB59C-95A3-4F44-BEC2-73300FCD555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CE813E0-EE13-4030-BB96-7DC677B03253}">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4E0A0746-A344-4373-86D7-2617FAFD09E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FB8529D-4E67-4626-AE76-530653CBFBCF}">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<sst xmlns="http://schemas.openxmlformats.org/spreadsheetml/2006/main" count="4953" uniqueCount="1593">
  <si>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</si>
  <si>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</si>
  <si>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</si>
  <si>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</si>
  <si>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</si>
  <si>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</si>
  <si>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</si>
  <si>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</si>
  <si>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</si>
  <si>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</si>
  <si>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</si>
  <si>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</si>
  <si>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</si>
  <si>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</si>
  <si>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</si>
  <si>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</si>
  <si>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</si>
  <si>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</si>
  <si>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</si>
  <si>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</si>
  <si>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</si>
  <si>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</si>
  <si>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</si>
  <si>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</si>
  <si>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</si>
  <si>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</si>
  <si>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</si>
  <si>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</si>
  <si>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</si>
  <si>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</si>
  <si>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</si>
  <si>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</si>
  <si>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</si>
  <si>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</si>
  <si>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</si>
  <si>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</si>
  <si>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</si>
  <si>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</si>
  <si>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</si>
  <si>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</si>
  <si>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</si>
  <si>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</si>
  <si>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</si>
  <si>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</si>
  <si>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</si>
  <si>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</si>
  <si>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</si>
  <si>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</si>
  <si>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</si>
  <si>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</si>
  <si>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</si>
  <si>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</si>
  <si>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</si>
  <si>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</si>
  <si>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</si>
  <si>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</si>
  <si>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</si>
  <si>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</si>
  <si>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</si>
  <si>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</si>
  <si>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</si>
  <si>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</si>
  <si>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</si>
  <si>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</si>
  <si>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</si>
  <si>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</si>
  <si>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</si>
  <si>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</si>
  <si>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</si>
  <si>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</si>
  <si>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</si>
  <si>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</si>
  <si>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</si>
  <si>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</si>
  <si>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</si>
  <si>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</si>
  <si>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</si>
  <si>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</si>
  <si>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</si>
  <si>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</si>
  <si>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</si>
  <si>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</si>
  <si>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</si>
  <si>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</si>
  <si>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</si>
  <si>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</si>
  <si>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</si>
  <si>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</si>
  <si>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</si>
  <si>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</si>
  <si>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</si>
  <si>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</si>
  <si>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</si>
  <si>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</si>
  <si>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</si>
  <si>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</si>
  <si>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</si>
  <si>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</si>
  <si>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</si>
  <si>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</si>
  <si>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</si>
  <si>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</si>
  <si>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</si>
  <si>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</si>
  <si>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</si>
  <si>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</si>
  <si>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</si>
  <si>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</si>
  <si>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</si>
  <si>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</si>
  <si>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</si>
  <si>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</si>
  <si>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</si>
  <si>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</si>
  <si>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</si>
  <si>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</si>
  <si>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</si>
  <si>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</si>
  <si>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</si>
  <si>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</si>
  <si>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</si>
  <si>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</si>
  <si>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</si>
  <si>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</si>
  <si>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</si>
  <si>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</si>
  <si>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</si>
  <si>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</si>
  <si>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</si>
  <si>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A-02-02-02-005-004-05 SERVICIOS ESPECIALES DE CONSTRUCCIÓN</t>
  </si>
  <si>
    <t>A-02-02-02-008-004 SERVICIOS DE TELECOMUNICACIONES, TRANSMISIÓN Y SUMINISTRO DE INFORMACIÓN</t>
  </si>
  <si>
    <t xml:space="preserve">A-02-02-02-008-007-02-4 SERVICIOS DE REPARACIÓN DE MUEBLES </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</si>
  <si>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</si>
  <si>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</si>
  <si>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</si>
  <si>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</si>
  <si>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</si>
  <si>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</si>
  <si>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</si>
  <si>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</si>
  <si>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no</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</si>
  <si>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</si>
  <si>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</si>
  <si>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</si>
  <si>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</si>
  <si>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</si>
  <si>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</si>
  <si>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</si>
  <si>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</si>
  <si>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</si>
  <si>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</si>
  <si>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</si>
  <si>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</si>
  <si>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</si>
  <si>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</si>
  <si>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</si>
  <si>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</si>
  <si>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</si>
  <si>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</si>
  <si>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</si>
  <si>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</si>
  <si>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</si>
  <si>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</si>
  <si>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</si>
  <si>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</si>
  <si>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</si>
  <si>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</si>
  <si>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</si>
  <si>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</si>
  <si>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</si>
  <si>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</si>
  <si>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</si>
  <si>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</si>
  <si>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</si>
  <si>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</si>
  <si>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</si>
  <si>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</si>
  <si>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</si>
  <si>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</si>
  <si>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</si>
  <si>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</si>
  <si>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</si>
  <si>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</si>
  <si>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</si>
  <si>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</si>
  <si>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</si>
  <si>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</si>
  <si>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</si>
  <si>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</si>
  <si>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</si>
  <si>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</si>
  <si>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</si>
  <si>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</si>
  <si>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</si>
  <si>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</si>
  <si>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</si>
  <si>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</si>
  <si>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</si>
  <si>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</si>
  <si>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</si>
  <si>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</si>
  <si>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</si>
  <si>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</si>
  <si>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</si>
  <si>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</si>
  <si>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</si>
  <si>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</si>
  <si>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</si>
  <si>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</si>
  <si>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</si>
  <si>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</si>
  <si>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</si>
  <si>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</si>
  <si>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</si>
  <si>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</si>
  <si>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</si>
  <si>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</si>
  <si>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</si>
  <si>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</si>
  <si>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</si>
  <si>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Impresora a color trabajo pesado  LINEA PAA No 30</t>
  </si>
  <si>
    <t>Radios de comunicación  LINEA PAA No 31</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</si>
  <si>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</si>
  <si>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</si>
  <si>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</si>
  <si>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</si>
  <si>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</si>
  <si>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</si>
  <si>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</si>
  <si>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</si>
  <si>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</si>
  <si>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</si>
  <si>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</si>
  <si>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</si>
  <si>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</si>
  <si>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</si>
  <si>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</si>
  <si>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</si>
  <si>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</si>
  <si>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</si>
  <si>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</si>
  <si>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</si>
  <si>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</si>
  <si>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</si>
  <si>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</si>
  <si>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</si>
  <si>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</si>
  <si>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</si>
  <si>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</si>
  <si>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</si>
  <si>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</si>
  <si>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</si>
  <si>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</si>
  <si>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</si>
  <si>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</si>
  <si>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</si>
  <si>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</si>
  <si>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</si>
  <si>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</si>
  <si>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</si>
  <si>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</si>
  <si>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</si>
  <si>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</si>
  <si>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</si>
  <si>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</si>
  <si>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</si>
  <si>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</si>
  <si>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</si>
  <si>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</si>
  <si>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</si>
  <si>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</si>
  <si>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</si>
  <si>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</si>
  <si>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</si>
  <si>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</si>
  <si>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</si>
  <si>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</si>
  <si>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</si>
  <si>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</si>
  <si>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</si>
  <si>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</si>
  <si>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</si>
  <si>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</si>
  <si>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</si>
  <si>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</si>
  <si>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</si>
  <si>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</si>
  <si>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</si>
  <si>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</si>
  <si>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</si>
  <si>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</si>
  <si>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</si>
  <si>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</si>
  <si>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</si>
  <si>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</si>
  <si>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</si>
  <si>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</si>
  <si>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</si>
  <si>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</si>
  <si>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</si>
  <si>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</si>
  <si>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</si>
  <si>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</si>
  <si>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</si>
  <si>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</si>
  <si>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</si>
  <si>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</si>
  <si>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</si>
  <si>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</si>
  <si>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</si>
  <si>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</si>
  <si>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</si>
  <si>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</si>
  <si>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</si>
  <si>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</si>
  <si>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</si>
  <si>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</si>
  <si>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</si>
  <si>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</si>
  <si>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</si>
  <si>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</si>
  <si>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</si>
  <si>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</si>
  <si>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</si>
  <si>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</si>
  <si>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</si>
  <si>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</si>
  <si>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</si>
  <si>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</si>
  <si>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</si>
  <si>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</si>
  <si>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</si>
  <si>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</si>
  <si>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</si>
  <si>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</si>
  <si>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</si>
  <si>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</si>
  <si>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</si>
  <si>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</si>
  <si>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</si>
  <si>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</si>
  <si>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</si>
  <si>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</si>
  <si>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</si>
  <si>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</si>
  <si>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</si>
  <si>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</si>
  <si>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</si>
  <si>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</si>
  <si>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</si>
  <si>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</si>
  <si>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</si>
  <si>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</si>
  <si>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</si>
  <si>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</si>
  <si>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</si>
  <si>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</si>
  <si>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</si>
  <si>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</si>
  <si>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</si>
  <si>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</si>
  <si>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</si>
  <si>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</si>
  <si>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</si>
  <si>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</si>
  <si>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</si>
  <si>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</si>
  <si>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</si>
  <si>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</si>
  <si>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</si>
  <si>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</si>
  <si>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</si>
  <si>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</si>
  <si>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</si>
  <si>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</si>
  <si>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</si>
  <si>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</si>
  <si>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</si>
  <si>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</si>
  <si>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</si>
  <si>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</si>
  <si>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</si>
  <si>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</si>
  <si>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</si>
  <si>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</si>
  <si>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</si>
  <si>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</si>
  <si>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</si>
  <si>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</si>
  <si>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</si>
  <si>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</si>
  <si>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</si>
  <si>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</si>
  <si>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</si>
  <si>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</si>
  <si>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</si>
  <si>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</si>
  <si>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</si>
  <si>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</si>
  <si>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</si>
  <si>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</si>
  <si>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</si>
  <si>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</si>
  <si>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</si>
  <si>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</si>
  <si>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</si>
  <si>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</si>
  <si>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</si>
  <si>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</si>
  <si>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</si>
  <si>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</si>
  <si>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</si>
  <si>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</si>
  <si>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</si>
  <si>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32131000
39121000</t>
  </si>
  <si>
    <t>81111500
43211500</t>
  </si>
  <si>
    <t>81111500
81111800
43233500</t>
  </si>
  <si>
    <t>81112200
81111500
43232300
81112500
81112501</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</si>
  <si>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</si>
  <si>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</si>
  <si>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</si>
  <si>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</si>
  <si>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</si>
  <si>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</si>
  <si>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</si>
  <si>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</si>
  <si>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</si>
  <si>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</si>
  <si>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</si>
  <si>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</si>
  <si>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</si>
  <si>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</si>
  <si>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</si>
  <si>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</si>
  <si>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</si>
  <si>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</si>
  <si>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</si>
  <si>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</si>
  <si>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</si>
  <si>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</si>
  <si>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</si>
  <si>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</si>
  <si>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</si>
  <si>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</si>
  <si>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</si>
  <si>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</si>
  <si>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</si>
  <si>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</si>
  <si>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</si>
  <si>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</si>
  <si>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</si>
  <si>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</si>
  <si>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</si>
  <si>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</si>
  <si>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</si>
  <si>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</si>
  <si>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</si>
  <si>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</si>
  <si>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</si>
  <si>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</si>
  <si>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</si>
  <si>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</si>
  <si>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</si>
  <si>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</si>
  <si>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</si>
  <si>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</si>
  <si>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</si>
  <si>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</si>
  <si>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</si>
  <si>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</si>
  <si>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</si>
  <si>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</si>
  <si>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</si>
  <si>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</si>
  <si>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</si>
  <si>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</si>
  <si>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</si>
  <si>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</si>
  <si>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</si>
  <si>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</si>
  <si>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</si>
  <si>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</si>
  <si>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</si>
  <si>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</si>
  <si>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</si>
  <si>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</si>
  <si>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</si>
  <si>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</si>
  <si>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</si>
  <si>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</si>
  <si>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</si>
  <si>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</si>
  <si>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</si>
  <si>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</si>
  <si>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</si>
  <si>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</si>
  <si>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</si>
  <si>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</si>
  <si>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</si>
  <si>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</si>
  <si>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</si>
  <si>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</si>
  <si>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</si>
  <si>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</si>
  <si>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</si>
  <si>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</si>
  <si>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</si>
  <si>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</si>
  <si>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</si>
  <si>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</si>
  <si>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</si>
  <si>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</si>
  <si>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</si>
  <si>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</si>
  <si>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</si>
  <si>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</si>
  <si>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</si>
  <si>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</si>
  <si>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</si>
  <si>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</si>
  <si>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</si>
  <si>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</si>
  <si>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</si>
  <si>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</si>
  <si>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</si>
  <si>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</si>
  <si>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</si>
  <si>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</si>
  <si>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</si>
  <si>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</si>
  <si>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</si>
  <si>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</si>
  <si>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</si>
  <si>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</si>
  <si>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</si>
  <si>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</si>
  <si>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</si>
  <si>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</si>
  <si>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</si>
  <si>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</si>
  <si>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</si>
  <si>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</si>
  <si>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</si>
  <si>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</si>
  <si>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</si>
  <si>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</si>
  <si>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</si>
  <si>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</si>
  <si>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</si>
  <si>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</si>
  <si>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</si>
  <si>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</si>
  <si>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</si>
  <si>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</si>
  <si>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</si>
  <si>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</si>
  <si>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</si>
  <si>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</si>
  <si>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</si>
  <si>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</si>
  <si>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</si>
  <si>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</si>
  <si>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</si>
  <si>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</si>
  <si>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</si>
  <si>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</si>
  <si>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</si>
  <si>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</si>
  <si>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</si>
  <si>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</si>
  <si>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</si>
  <si>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</si>
  <si>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</si>
  <si>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</si>
  <si>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</si>
  <si>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</si>
  <si>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</si>
  <si>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</si>
  <si>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</si>
  <si>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</si>
  <si>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</si>
  <si>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</si>
  <si>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</si>
  <si>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</si>
  <si>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</si>
  <si>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</si>
  <si>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</si>
  <si>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</si>
  <si>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</si>
  <si>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</si>
  <si>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</si>
  <si>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</si>
  <si>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</si>
  <si>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</si>
  <si>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</si>
  <si>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</si>
  <si>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</si>
  <si>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</si>
  <si>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</si>
  <si>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</si>
  <si>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</si>
  <si>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</si>
  <si>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</si>
  <si>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</si>
  <si>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</si>
  <si>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</si>
  <si>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</si>
  <si>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</si>
  <si>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</si>
  <si>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</si>
  <si>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</si>
  <si>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</si>
  <si>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</si>
  <si>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</si>
  <si>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</si>
  <si>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</si>
  <si>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</si>
  <si>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</si>
  <si>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</si>
  <si>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</si>
  <si>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</si>
  <si>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</si>
  <si>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</si>
  <si>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</si>
  <si>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</si>
  <si>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</si>
  <si>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</si>
  <si>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</si>
  <si>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</si>
  <si>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</si>
  <si>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</si>
  <si>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</si>
  <si>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</si>
  <si>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</si>
  <si>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</si>
  <si>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</si>
  <si>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</si>
  <si>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</si>
  <si>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</si>
  <si>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</si>
  <si>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</si>
  <si>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</si>
  <si>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</si>
  <si>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</si>
  <si>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</si>
  <si>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</si>
  <si>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</si>
  <si>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</si>
  <si>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</si>
  <si>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</si>
  <si>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</si>
  <si>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</si>
  <si>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</si>
  <si>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</si>
  <si>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</si>
  <si>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</si>
  <si>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</si>
  <si>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</si>
  <si>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</si>
  <si>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</si>
  <si>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</si>
  <si>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</si>
  <si>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</si>
  <si>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</si>
  <si>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</si>
  <si>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</si>
  <si>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</si>
  <si>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</si>
  <si>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</si>
  <si>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</si>
  <si>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</si>
  <si>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</si>
  <si>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</si>
  <si>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</si>
  <si>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</si>
  <si>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</si>
  <si>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</si>
  <si>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</si>
  <si>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</si>
  <si>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</si>
  <si>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</si>
  <si>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</si>
  <si>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</si>
  <si>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</si>
  <si>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</si>
  <si>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</si>
  <si>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</si>
  <si>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</si>
  <si>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</si>
  <si>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</si>
  <si>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</si>
  <si>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</si>
  <si>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</si>
  <si>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</si>
  <si>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</si>
  <si>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</si>
  <si>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</si>
  <si>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</si>
  <si>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</si>
  <si>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</si>
  <si>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</si>
  <si>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</si>
  <si>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</si>
  <si>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</si>
  <si>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</si>
  <si>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</si>
  <si>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</si>
  <si>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</si>
  <si>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</si>
  <si>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</si>
  <si>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</si>
  <si>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</si>
  <si>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</si>
  <si>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</si>
  <si>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</si>
  <si>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</si>
  <si>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</si>
  <si>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</si>
  <si>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</si>
  <si>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</si>
  <si>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</si>
  <si>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</si>
  <si>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</si>
  <si>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</si>
  <si>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</si>
  <si>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</si>
  <si>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</si>
  <si>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</si>
  <si>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</si>
  <si>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</si>
  <si>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</si>
  <si>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</si>
  <si>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</si>
  <si>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</si>
  <si>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</si>
  <si>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</si>
  <si>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</si>
  <si>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</si>
  <si>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</si>
  <si>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</si>
  <si>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</si>
  <si>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</si>
  <si>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</si>
  <si>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</si>
  <si>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</si>
  <si>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</si>
  <si>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</si>
  <si>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</si>
  <si>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</si>
  <si>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</si>
  <si>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</si>
  <si>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</si>
  <si>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</si>
  <si>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</si>
  <si>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</si>
  <si>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</si>
  <si>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</si>
  <si>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</si>
  <si>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</si>
  <si>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</si>
  <si>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</si>
  <si>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</si>
  <si>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</si>
  <si>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</si>
  <si>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</si>
  <si>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</si>
  <si>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</si>
  <si>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</si>
  <si>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</si>
  <si>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</si>
  <si>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</si>
  <si>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</si>
  <si>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</si>
  <si>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</si>
  <si>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</si>
  <si>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</si>
  <si>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</si>
  <si>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</si>
  <si>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</si>
  <si>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</si>
  <si>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</si>
  <si>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</si>
  <si>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</si>
  <si>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</si>
  <si>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</si>
  <si>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</si>
  <si>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</si>
  <si>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</si>
  <si>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</si>
  <si>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</si>
  <si>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</si>
  <si>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</si>
  <si>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</si>
  <si>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</si>
  <si>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</si>
  <si>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</si>
  <si>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</si>
  <si>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</si>
  <si>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</si>
  <si>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</si>
  <si>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</si>
  <si>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</si>
  <si>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</si>
  <si>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</si>
  <si>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</si>
  <si>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</si>
  <si>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</si>
  <si>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</si>
  <si>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</si>
  <si>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</si>
  <si>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</si>
  <si>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</si>
  <si>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</si>
  <si>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</si>
  <si>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</si>
  <si>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</si>
  <si>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</si>
  <si>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</si>
  <si>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</si>
  <si>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</si>
  <si>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</si>
  <si>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</si>
  <si>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</si>
  <si>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</si>
  <si>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</si>
  <si>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</si>
  <si>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</si>
  <si>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</si>
  <si>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</si>
  <si>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</si>
  <si>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</si>
  <si>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</si>
  <si>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</si>
  <si>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</si>
  <si>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</si>
  <si>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</si>
  <si>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</si>
  <si>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</si>
  <si>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</si>
  <si>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</si>
  <si>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</si>
  <si>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</si>
  <si>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</si>
  <si>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</si>
  <si>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</si>
  <si>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</si>
  <si>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</si>
  <si>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</si>
  <si>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</si>
  <si>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</si>
  <si>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</si>
  <si>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</si>
  <si>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</si>
  <si>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</si>
  <si>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</si>
  <si>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</si>
  <si>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</si>
  <si>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</si>
  <si>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</si>
  <si>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</si>
  <si>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</si>
  <si>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</si>
  <si>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</si>
  <si>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</si>
  <si>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</si>
  <si>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</si>
  <si>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</si>
  <si>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</si>
  <si>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</si>
  <si>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</si>
  <si>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</si>
  <si>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</si>
  <si>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</si>
  <si>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</si>
  <si>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</si>
  <si>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</si>
  <si>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</si>
  <si>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</si>
  <si>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</si>
  <si>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</si>
  <si>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</si>
  <si>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</si>
  <si>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</si>
  <si>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</si>
  <si>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</si>
  <si>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</si>
  <si>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</si>
  <si>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</si>
  <si>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</si>
  <si>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</si>
  <si>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</si>
  <si>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</si>
  <si>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DICIEMBRE</t>
  </si>
  <si>
    <t>Prestación de servicios profesionales  en la Oficina Asesora de Planeación LINEA PAA No 86</t>
  </si>
  <si>
    <t>0505024 - Servicio de educación informal de Multiplicadores en procesos de control social</t>
  </si>
  <si>
    <t>Febrero</t>
  </si>
  <si>
    <t>OFICINA DE TECNOLOGÍAS DE LA INFORMACIÓN Y LAS COMUNICACIONES</t>
  </si>
  <si>
    <t>CARLOS ANDRÉS GUZMÁN EXT. 850
cguzman@funcionpublica.gov.co</t>
  </si>
  <si>
    <t>A-02-02-01-003-006-02 OTROS PRODUCTOS DE CAUCHO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</si>
  <si>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</si>
  <si>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</si>
  <si>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</si>
  <si>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</si>
  <si>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</si>
  <si>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</si>
  <si>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</si>
  <si>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</si>
  <si>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</si>
  <si>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</si>
  <si>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</si>
  <si>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</si>
  <si>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</si>
  <si>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</si>
  <si>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</si>
  <si>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</si>
  <si>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</si>
  <si>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</si>
  <si>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</si>
  <si>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</si>
  <si>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</si>
  <si>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</si>
  <si>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</si>
  <si>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</si>
  <si>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</si>
  <si>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</si>
  <si>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</si>
  <si>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</si>
  <si>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</si>
  <si>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</si>
  <si>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</si>
  <si>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</si>
  <si>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</si>
  <si>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</si>
  <si>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</si>
  <si>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</si>
  <si>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</si>
  <si>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</si>
  <si>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</si>
  <si>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</si>
  <si>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</si>
  <si>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</si>
  <si>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</si>
  <si>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</si>
  <si>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</si>
  <si>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</si>
  <si>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</si>
  <si>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CPS-126-2020</t>
  </si>
  <si>
    <t>NATALIA MARLEN CARRION BONIFACIO</t>
  </si>
  <si>
    <t>Prestar servicios profesionales a la Oficina Asesora de Pjaneación del Departamento Administrativo de la Función Pública, para apoyar .él desarrollo de actividades de gestión y seguimiento de los planes, proyectos y procesos que el área intervenga , de acuerdo con la normatividad vigente.</t>
  </si>
  <si>
    <t>Función Pública cancelará el valor total del contrato en once (11) pagos, así: a. Un primer pago, por valor de UN MILLON SEISCIENTOS MIL PESOS ($1'600.000) M/CTE con corte al último día calendario del mes de febrero de 2020. b. Nueve (9) pagos mensuales, con corte al día 30 de cada mes por valor de TRES MILLONES DE PESOS ($3.000.000) M/CTE. c. Un último pago a la finalización del contrato por valor de DOS MILLONES TRESC IENTOS MIL PESOS ($2'300.000) M/CTE.</t>
  </si>
  <si>
    <t>Hasta el veintitrés (23) de diciembre de
2020, contados a partir del perfeccionamiento del mismo y expedición del registro presupuestal.</t>
  </si>
  <si>
    <t>JULIAN ALBERTO TRUJILLO MARÍN</t>
  </si>
  <si>
    <t>CPS-128-2020</t>
  </si>
  <si>
    <t>MANUEL FERNANDEZ OCHOA</t>
  </si>
  <si>
    <t>Prestar los servicios profesionales en la Dirección de Participación, Transparencia y Servicio al Ciudadano de la Función Pública para apoyar el proceso de formulación , articulación interinstitucional e implementación de la Política Pública de Transparencia, Integridad y Legalidad, el Sistema Nacional de Rendición de Cuentas y el Plan de Acción de la Alianza para el Gobierno Abierto.</t>
  </si>
  <si>
    <t>Función Pública cancelará el valor total del contrato en nueve (9) pagos, así: a. Un primer pago, por valor de DOS MILLONES QUINIENTOS TREINTA Y TRES MIL SEISC IENTOS NOVENTA Y SEIS PESOS ($2 '533.696) M/CTE con corte al último día calendario de febrero de 2020 . b. Siete (7) pagos mensuales, con corte al día 30 de cada mes, por valor de SEIS MILLONES TRESCIENTOS TREINTA Y CUATRO MIL DOSCIENTOS CUARENTA ($6 '334.240) M/CTE. c. Un último pago a la finalización del contrato por valor de CUATRO MILLONES CUATROCIENTOS TREINTA Y TRES MIL NOVECIENTOS SESENTA Y OCHO  PESOS ($4 '433 .968) M/CTE.</t>
  </si>
  <si>
    <t>Hasta el veintiuno (21) de octubre de 2020 , contado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</si>
  <si>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</si>
  <si>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</si>
  <si>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</si>
  <si>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</si>
  <si>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</si>
  <si>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</si>
  <si>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</si>
  <si>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</si>
  <si>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</si>
  <si>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</si>
  <si>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</si>
  <si>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</si>
  <si>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</si>
  <si>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</si>
  <si>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</si>
  <si>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</si>
  <si>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</si>
  <si>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</si>
  <si>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CPS-127-2020</t>
  </si>
  <si>
    <t>OSCAR ALEXANDER NOPE SAAVEDRA</t>
  </si>
  <si>
    <t xml:space="preserve">Prestar  servicios  profesionales  en  la  Oficina  de  Tecnologías  de  la  Información  y  las Comunicaciones de Función Pública para apoyar en el desarrollo, implementación , soporte y  / mantenimiento de soluciones web que fortalezcan las políticas lideradas por Función Públical a nivel nacional y territorial. </t>
  </si>
  <si>
    <t>Función Pública cancelará el valor total del contrato en once (11) pagos, así: a. Un primer pago, por valor de TRES MILLONES DOSCIENTOS MIL PESOS ($3.200.000) M/CTE., incluido IVA, con corte al último día calendario del mes de febrero . b. Nueve (9) pagos mensuales, por valor de SEIS MILLONES DE PESOS ($ 6, 000,000) M/CTE, incluido IVA, con corte al último día calendario de cada mes. c. Un pago final, por valor de CUATRO MILLONES SEISCIENTOS MIL PESOS ($ 4, 600,000) M/CTE.</t>
  </si>
  <si>
    <t xml:space="preserve">NELSON ALBERTO GUTIERREZ PINILLA   </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</si>
  <si>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</si>
  <si>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</si>
  <si>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</si>
  <si>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</si>
  <si>
    <t>CPS-131-2020</t>
  </si>
  <si>
    <t>JESSICA DANICZA CHARRY MORENO</t>
  </si>
  <si>
    <t xml:space="preserve">Prestar servicios profesionales en la Secretaría General de Función Pública para apoyar la actualización y control de las acciones derivadas de los planes institucionales a cargo de sus grupos internos de trabajo. </t>
  </si>
  <si>
    <t>Función Pública cancelará el valor total del contrato en once (11) pagos, así: a. Un primer pago, por valor de SETECIENTOS SETENTA Y OCHO MIL OCHOCIENTOS PESOS ($778.800) M/CTE con corte al último día calendario del mes de febrero de 2020. b. Nueve (9) pagos mensuales, con corte al día 30 de cada mes, por valor de DOS MILLONES QUINIENTOS NOVENTA Y SEIS MIL PESOS ($2.596.000) M/CTE. c. Un último pago a  la finalización del contrato por valor de UN MILLÓN NOVECIENTOS NOV.ENTA MIL DOSCIENTOS SESENTA Y SIETE PESOS ($1.990.267) M/CTE.</t>
  </si>
  <si>
    <t>Hasta el veintitrés (23) de diciembre de 2020, contado a partir del perfeccionamiento de los mismos y expedición de los registros  presupuestales.</t>
  </si>
  <si>
    <t xml:space="preserve">VÍCTOR HUGO CALDERÓN JARAMILLO </t>
  </si>
  <si>
    <t>SECRETARIA GENERAL</t>
  </si>
  <si>
    <t>CPS-130-2020</t>
  </si>
  <si>
    <t>MÓNICA YIZETH GONZÁLEZ GARCÍA</t>
  </si>
  <si>
    <t>Prestar servicios profesionales para apoyar la implementación de la estrategia de fortalecimiento de la gestión pública en las entidades del orden nacional y territorial, para la vigencia 2020, a través de la revisión, orientación, acompañamiento y actualización de los manuales específicos de funciones y de competencias laborales, de las entidades asignadas.</t>
  </si>
  <si>
    <t>Función Pública cancelará el valor total de cada contrato en once (11) pagos, así:  a) Un primer pago por valor de UN MILLON OCHOC IENTOS SEIS MIL OCHOCIENTOS OIECISEIS PESOS (1'806.816) M/CTE, con corte al veintinueve de febrero de 2020.  b) Nueve (9) pagos mensuales, con corte al día 30 de cada mes, por va lor de SEIS MILLONES VEINTIDOS MIL SETECIENTOS VEINTE PESOS ($6'022.720) M/CTE. c) Un último pago a la finalización del contrato, por valor de CUATRO  MILLONES SEISCIENTOS DIECISIETE MIL CUATROCIENTOS DIECINUEVE PESOS ($4'617.419)  M/CTE.</t>
  </si>
  <si>
    <t>CPS-129-2020</t>
  </si>
  <si>
    <t>LINDA JOHANNA LÓPEZ RINCÓN</t>
  </si>
  <si>
    <t>CPS-123-2020</t>
  </si>
  <si>
    <t>JEAN GUY VERGNAUD CALDERON</t>
  </si>
  <si>
    <t>Prestar servicios profesionales a la Dirección de Desarrollo Organizacional de Función Pública, para apoyar la orientación y acompañamiento técnico a las entidades públicas asignadas en los temas relacionados con la política de fortalecimiento organizacional y simplificación de procesos.</t>
  </si>
  <si>
    <t>Función Pública cancelará el valor total de cada contrato en once (11) pagos, así: a) Un primer pago por valor de TRES MILLONES OCHOCIENTOS OCHENTA Y TRES MIL SEISCIENTOS DIECISEIS PESOS ($3.883.616) M/CTE IVA incluido, con corte al 29 de febrero de 2020. b) Nueve (9) pagos mensuales, con corte al día 30 de cada mes, por valor de SEIS MILLONES OCHOCIENTOS CINCUENTA Y TRES MIL CUATROCIENTOS CUARENTA PESOS ($6.853.440) M/CTE IVA incluido. c) Un último pago a la finalización del contrato, por valor de CINCO MILLONES DOSCIENTOS CINCUENTA Y CUATRO MIL TRESCIENTOS CUATRO PESOS ($5’254.304) M/CTE, IVA incluido.</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</si>
  <si>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</si>
  <si>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</si>
  <si>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</si>
  <si>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</si>
  <si>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</si>
  <si>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CPS-132-2020</t>
  </si>
  <si>
    <t>JUAN CARLOS HERMOSA ROJAS</t>
  </si>
  <si>
    <t xml:space="preserve">Prestar servicios profesionales en la Dirección de Desarrollo Organizacional de Función  Pública  para  apoyar  en  la estructuración  de  modelos  de  operación diferenciales para entidades territoriales y esquemas asociat ivos , con base en las cajas de herramientas previamente desarrolladas. </t>
  </si>
  <si>
    <t>Función Pública cancelará el valor total del contrato en once (11) pagos, así: a. Un primer pago, por valor  de  UN  MILLON  QUINIENTOS  MIL  PESOS ($1'500.000) M/CTE, con corte al 29 de febrero de 2020. b. Nueve (9) pagos mensuales, con corte al día 30 de cada mes, por valor de CINCO MILLONES DE PESOS ($5'000.000) M/CTE. c. Un último pago a la finalización del contrato por valor de TRES MILLONES QUINIENTOS MIL PESOS ($3'500.000) M/CTE.</t>
  </si>
  <si>
    <t>Hasta el veintiuno (21) de diciembre de 2020, contado a partir del perfeccionamiento del mismo y expedición registro presupuestal.</t>
  </si>
  <si>
    <t>Monitoreo de medios LINEA PAA No 217</t>
  </si>
  <si>
    <t>GRUPO APOYO A LA GESTIÓN MERITOCRÁTICA</t>
  </si>
  <si>
    <t>Adquirir pines evaluación meritocrático</t>
  </si>
  <si>
    <t>FRANCISCO AMEZQUITA EXT- 810 famezquita@funcionpublica.gov.co</t>
  </si>
  <si>
    <t>Prestación de servicios profesionales  LINEA PAA No 219</t>
  </si>
  <si>
    <t>JULIANA VALENCIA A  EXT 801 jvalencia@funcionpublica.gov.co</t>
  </si>
  <si>
    <t>MINIMA CUANTÍA</t>
  </si>
  <si>
    <t>142-2020</t>
  </si>
  <si>
    <t>E&amp;M INGENIERIA SAS</t>
  </si>
  <si>
    <t>Renovar la suscripción y el soporte técnico, del Sistema de Turnos Web de la entidad.</t>
  </si>
  <si>
    <t>PRESTACION DE SERVICIOS</t>
  </si>
  <si>
    <t>Función Pública pagará el valor total del contrato en dos (2) pagos, así : a. Un pago, por valor de SEIS MILLONES NOVECIENTOS SESENTA Y NUEVE MIL TRESCIENTOS SESENTA Y OCHO PESOS ($6'969.368) M/CTE incluido IVA y demás gastos asociados a la ejecución del contrato , correspondiente a los servicios de suscripción, soporte y mantenimiento que necesita el sistema de Turnos Web de Función Pública, previa entrega del certificado de suscripción al soporte técnico, del Sistema de Turnos Web.  b. Un segundo pago, por valor de DOS MILLONES NOVECIENTOS TREINTA Y NUEVE MIL TRESCIENTOS PESOS ($2'939.300) M/CTE incluido IVA y demás gastos asociados a la ejecución del contrato , correspondiente al cambio del acrílico, instalación y configuración  de los calificadores , previa presentac ión de la respectiva factura  por parte del Contratista y los certificados de recibido a satisfacción , por parte del Supervisor / del Contrato, sin que el monto total de los servicios prestados pueda exceder la cuantía total del mismo.</t>
  </si>
  <si>
    <t xml:space="preserve">Será de doce ( 12) meses, contados a partir de la entrega del certificado de suscr ipción al soporte técnico , del Sistema de Turnos Web, previo perfeccionamiento del mismo, expedición del registro presupuesta! y aprobac ión de garantías.
</t>
  </si>
  <si>
    <t>EDWIN SÁNCHEZ ROZO</t>
  </si>
  <si>
    <t>143-2020</t>
  </si>
  <si>
    <t xml:space="preserve">HEINSOHN HGS </t>
  </si>
  <si>
    <t>Prestar el servicio de soporte técnico especializado para el Sistema de Información de Gestión de Empleo Público (SIGEP) en la versión I.</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</si>
  <si>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t>
  </si>
  <si>
    <t>Hasta el 18 de diciembre de 2020, una vez verificado el perfeccionamiento del mismo, previa aprobación de las garantías correspondientes y la expedición del registro presupuestal.</t>
  </si>
  <si>
    <t>138-2020</t>
  </si>
  <si>
    <t>MEGASOFT SAS</t>
  </si>
  <si>
    <t>Contratar la renovación de la suscripción al Software de Gestión de Bienes - Sistema Neón, como servicio  para la Gestión de bienes y activos fijos  para Función Pública, con el respectivo soporte, conforme con las condiciones técnicas establecidas en el presente documento.</t>
  </si>
  <si>
    <t>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Los desembolsos estarán supeditados al pago al Sistema Seguridad Social Integral en Salud, Pensiones, Riesgos Laborales y aportes parafiscales.</t>
  </si>
  <si>
    <t>Un (1) año, contado a partir de la entrega por parte del contratista de la suscripción al software Neon, previa aprobación de las garantías correspondientes y la expedición del registro presupuestal.</t>
  </si>
  <si>
    <t>HILDA CONSTANZA SANCHEZ                             JULIÁN MAURICIO MARTÍNEZ ALVARADO</t>
  </si>
  <si>
    <t>139-2020</t>
  </si>
  <si>
    <t>LITIGAR PUNTO COM SAS</t>
  </si>
  <si>
    <t>Prestar los servicios de vigilancia, seguimiento y control diario de los procesos adelantados en los despachos judiciales a nivel Nacional, en los que es parte Función Pública o tenga algún interés, así como aquellos que se inicien durante la ejecución del contrato.</t>
  </si>
  <si>
    <t>Ocho (8) meses  , contados a partir del perfeccionamiento del mismo y expedición del registro presupuestal.</t>
  </si>
  <si>
    <t>CAMILO ESCOVAR PLATA</t>
  </si>
  <si>
    <t>140-2020</t>
  </si>
  <si>
    <t xml:space="preserve">SOCIEDAD HOTELERA TEQUENDAMA S.A. </t>
  </si>
  <si>
    <t>Prestar servicios de apoyo logístico necesarios para la organización y realización de los eventos requeridos por Función Pública en la vigencia 2020.</t>
  </si>
  <si>
    <t>Función Pública desembolsará el valor del contrato así: a) Un pago anticipado por valor de CIENTO OCHENTA Y SIETE MILLONES  DE PESOS ($187.000.0000) M.CTE incluido IVA, equivalente al 50% del valor total del contrato, una vez cumplidos los requisitos de perfeccionamiento y ejecución , previa firma de acta de inicio del contrato y del acta de distribución del pago anticipado, por los supervisores  del contrato. b) El 50% del valor del contrato restante se pagará mensualmente sobre los eventos realizados y/o prestación del servicio requerido durante el periodo del  objeto contractual. Cada desembolso incluye IVA, impuestos a los que haya lugar y gastos asociados a la ejecución del contrato. El contratista debe presentar la factura correspondiente , así como el certificado de cumplimiento firmado por el supervisor, sin que el monto total de los servicios prestados pueda exceder la cuantía total del contrato.</t>
  </si>
  <si>
    <t>Hasta el dieciocho (18) de diciembre de 2020 , contado a partir de la suscripción del acta de inicio, previo perfeccionamiento del mismo, expedición del registro presupuesta! y aprobación de las garantías .</t>
  </si>
  <si>
    <t>CPS-144-2020</t>
  </si>
  <si>
    <t>ALBERTO GUEVARA VALENCIA</t>
  </si>
  <si>
    <t>Prestar servicios profesionales en la Dirección de Gestión y Desempeño Institucional de Función Pública, para apoyar la definición de lineamientos, guías y/o instrumentos de la política de Control Interno, con enfoque en prevención de la corrupción y prácticas de soborno, en el marco del Modelo Integrado de Planeación y Gestión MIPG, así como en el desarrollo de herramientas metodológicas de medición en materia de prevención de la corrupción.</t>
  </si>
  <si>
    <t>a) Un primer pago, por valor de CUATRO MILLONES SETECIENTOS SESENTA Y SEIS MIL SEISCIENTOS SESENTA Y SEIS PESOS ($4 766.666) M/CTE con corte al último día calendario de marzo de 2020. b) Ocho (8) mensualidades vencidas , cada una por va lor de CINCO MILLONES QUINIENTOS MIL PESOS ($5.500.000) M/CTE incluido IVA. c) Un último pago a la finalización del contrato por valor de DOS MILLONES QUINIENTOS SESENTA Y SEIS MIL SEISCIENYOS SESENTA Y SEIS PESOS ($2'566.666) M/CTE incluido IVA. Para autorizar el primer pago, se requiere que el contratista previamente haya hecho entrega al supervisor , del respectivo examen médico pre-ocupacional o de ingreso.</t>
  </si>
  <si>
    <t>Hasta el catorce (14) de diciembre de 2020, contados  a partir del  perfeccionamiento  del mismo  y expedición  del  registro presupuestal.</t>
  </si>
  <si>
    <t>CPS-135-2020</t>
  </si>
  <si>
    <t>CARLOS FERNANDO JARAMILLO ORTIZ</t>
  </si>
  <si>
    <t>Prestar servicios profesionales en la Oficina de Tecnologías de la Información y las Comunicaciones de Función Pública, para el desarrollo de requerimientos de interoperabilidad de los Sistema de Información de la Entidad con otros Sistemas de Información de entidades del Sector Público a través de información que la entidad requiera, siguiendo los lineamientos del Marco de lnteroperabilidad de Gobierno Digital establecidos por el MINTIC.</t>
  </si>
  <si>
    <t>Función Pública cancelará el valor total del contrato en once (11) pagos así: a. Un primer pago, por valor de OCHOCIENTOS MIL PESOS ($800.000) M/CTE con corte al 29 de febrero de 2020. b. Nueve (9) pagos mensuales, con corte al día 30 de cada mes, por valor de SEIS MILLONES DE PESOS ($ 6'000.000) M/CTE. c. Un último pago por valor de CUATRO MILLONES SEISCIENTOS MIL PESOS ($4'600.000') M/CTE equivalente a los días correspondientes de diciembre.</t>
  </si>
  <si>
    <t>Hasta el 23 de diciembre de 2020, contado a partir delperfeccionamiento del mismo y la expedición del correspondiente registro presupuestal.</t>
  </si>
  <si>
    <t>FRANCISCO JOSE URBINA SUAREZ</t>
  </si>
  <si>
    <t>CPS-134-2020</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</si>
  <si>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</si>
  <si>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</si>
  <si>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Función Pública cancelará el valor total del contrato en once (11) pagos, así: a. Un primer pago,  por valor  de  UN MILLON  CINCUENTA  Y  NUEVE  MIL C IENTO SESENTA Y OCHO PESOS ($1.059.168) M/CTE, con corte al 29 de febrero de 2020 . b. Nueve (9) pagos mensuales , con corte al día 30 de cada mes, por valor de SIETE MILLONES NOVECIENTOS CUARENTA Y TRES MIL SETECIENTOS SESENTA PESOS ($ 7.943.760) M/CTE. c. Un último pago por valor de DOS NOVECIENTOS DOCE MIL SETECIENTOS DOCE PESOS  ($2.912 .712) M/CTE.</t>
  </si>
  <si>
    <t>Hasta el 11 de diciembre de 2020, e iniciará a partir del perfeccionamiento del mismo una vez expedido el registro presupuesta! correspondiente.</t>
  </si>
  <si>
    <t>CPS-149-2020</t>
  </si>
  <si>
    <t>PEDRO ALFONSO HERNANDEZ MARTINEZ</t>
  </si>
  <si>
    <t>Prestar servicios profesionales en el Departamento Administrativo de la Función Pública para apoyar la revisión, depuración o ampliación de los contenidos previamente elaborados por el Departamento para la primera versión del curso de empleo público, así como en la elaboración de contenidos y documentos de apoyo de los nuevos módulos del curso virtual de empleo público.</t>
  </si>
  <si>
    <t>Función Pública cancelará el valor total del contrato en cuatro (4) pagos, así: a) Un primer pago, por valor de CATORCE MILLONES DE PESOS ($14'000.000) M/CTE con corte al último día calendario de marzo de 2020. b) Dos (2) pagos mensuales con corte al día 30 de cada mes, cada uno por valor de VEINTE MILLONES DE PESOS ($20.000.000)  M/CTE, incluido IVA. c) Un último pago a la finalización del contrato por valor de SEIS MILLONES DE PESOS ($6'000.000) M/CTE.</t>
  </si>
  <si>
    <t>Será de tres (3) meses, contados a partir del perfeccionamiento del mismo y expedición del registro presupuestal.</t>
  </si>
  <si>
    <t>CPS-136-2020</t>
  </si>
  <si>
    <t>ALFONSO SEPULVEDA GALEANO</t>
  </si>
  <si>
    <t xml:space="preserve">Prestar servicios profesionales en Función Pública para apoyar la implementación del Proceso de Asesoría Integral por medio de la orientación y acompañamiento en los temas la Dirección de Desarrollo Organizacional en las entidades asignadas, para la vigencia 2020. </t>
  </si>
  <si>
    <t>Función Pública cancelará el valor total de cada contrato en once (11) pagos, así: a) Un primer pago por valor de SEISCIENTOS DOS MIL DOSCIENTOS SETENTA Y DOS PESOS ($602.272) M/CTE, con corte al veintinueve de febrero de 2020. b) Nueve (9) pagos mensuales, con corte al día 30 de cada mes, por valor de SEIS MILLONES VEINTIDOS MIL SETECIENTOS VEINTE PESOS ($6’022.720) M/CTE. c) Un último pago a la finalización del contrato, por valor de CUATRO MILLONES SEISCIENTOS DIECISIETE MIL CUATROCIENTOS DIECINUEVE PESOS ($4’617.419) M/CTE.</t>
  </si>
  <si>
    <t>CPS-147-2020</t>
  </si>
  <si>
    <t xml:space="preserve">PAULA ALEJANDRA RESTREPO RAMIREZ </t>
  </si>
  <si>
    <t>Prestar servicios  profesionales en Función Pública para apoyar la implementación del Proceso de Asesoría  Integral por medio de la orientación y acompañamiento en  los  temas la  Dirección  de  Desarrollo  Organizacional  en  las  entidades asignadas, para la vigencia 2020 .</t>
  </si>
  <si>
    <t>a) Un primer pago por valor de CINCO MILLONES DIECIOCHO MIL NOVECIENTOS TREINTA Y TRES PESOS ($5.018.933) M/CTE, con corte al 30 de marzo de 2020 . b) Ocho (8) pagos mensuales, con corte al día 30 de cada mes, por valor de SEIS MILLONES VEINTIDOS MIL SETECIENTOS VEINTE PESOS ($6'022.720) M/CTE. c) Un último pago a la finalización del contrato , por valor de CUATRO MILLONES SEISCIENTOS DIECISIETE MIL CUATROC IENTOS DIECINUEVE PESOS ($4'617.419) M/CTE.</t>
  </si>
  <si>
    <t>Hasta el veintitrés (23) de diciembre de 2020, contado a partir del perfeccionamiento de los mismos y expedición de los registros presupuestales.</t>
  </si>
  <si>
    <t>CPS-146-2020</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</si>
  <si>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</si>
  <si>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públicas asignadas en materia de estructuras orgánicas, modelos de operación,  estructuras organizacionales, plantas de personal, salarios y manual de funciones.</t>
  </si>
  <si>
    <t>a) Un primer pago por valor de SEIS MILLONES DOSCIENTOS CINCUENTA MIL PESOS (6.250.000) M/CTE IVA incluido, con corte al 30 de marzo de 2020. b) Ocho (8) pagos mensuales, con corte al día 30 de cada mes, por valor de SIETE MILLONES QUINIENTOS MIL PESOS ($7.500.000) M/CTE IVA incluido. c) Un último pago a la finalización del contrato, por valor de CINCO MILLONES DOSCIENTOS CINCUENTA MIL PESOS ($5'250.000) M/CTE, IVA incluido</t>
  </si>
  <si>
    <t>Hasta el veintiún (21) de diciembre de
2020, contado a partir del perfeccionamiento del mismo y expedición del registro presupuestal.</t>
  </si>
  <si>
    <t>Función Pública cancelará el valor total del contrato en ocho (8) pagos, distribuidos en mensualidades vencidas, de acuerdo con el servicio efectivamente recibido,  teniendo en cuenta que no variará de acuerdo a la cantidad de procesos y tutelas revisadas, siendo el límite de procesos y tutelas a revisar trescientos setenta (370), es decir que el valor de cada uno de los pagos mensuales, no dependerá del número de procesos judiciales y acciones de tutela que permanezcan en vigilancia y control, toda vez que el número de procesos puede variar de acuerdo con las necesidades de la Entidad.</t>
  </si>
  <si>
    <t>148-2020</t>
  </si>
  <si>
    <t xml:space="preserve"> PSIGMA CORPORATION SAS</t>
  </si>
  <si>
    <t>Adquirir los códigos de acceso (PIN) para la evaluación de las competencias laborales de los aspirantes a cargos de Gerentes de las Empresas sociales del Estado, por parte de Función Pública.</t>
  </si>
  <si>
    <t>Función Pública cancelará el valor del Contrato en un (1) solo pago, previa certificación emitida por el contratista, en la cual indique la activación de dos mil (2.000) Códigos de Acceso (PIN) para desarrollar la prueba KOMPE Estatal, sin que el monto total de los servicios prestados pueda exceder la cuantía total del mismo.</t>
  </si>
  <si>
    <t xml:space="preserve">Será de dieciocho (18) meses, contado a partir de la asignación del cien por ciento (100%) de los dos mil (2.000) códigos de acceso (PIN), en la cuenta que para tal efecto tenga Función Pública en la
plataforma PSIGMA ONLINE, del perfeccionamiento del mismo y expedición del registro presupuestal. </t>
  </si>
  <si>
    <t>43201402 
43201830</t>
  </si>
  <si>
    <t>158-2020</t>
  </si>
  <si>
    <t>PROYECTOS INGENIERIA Y MANTENIMIENTO S.A.S</t>
  </si>
  <si>
    <t>Prestar  el servicio de mantenimiento preventivo y correctivo a   los   sistemas hidrosanitarios, extinción de incendio, alarmas de evacuación e incendios y sonido / ambiental del edificio sede de Función Pública.</t>
  </si>
  <si>
    <t>Función Pública pagará el valor del Contrato, de acuerdo con los servicios efectivamente prestados, para lo cual EL CONTRATISTA deberá realizar los mantenimientos preventivos establecidos en el Anexo 2. Especificaciones técnicas mínimas y en los presentes estudios previos, así  como  los  mantenimientos correctivos requeridos por la Entidad durante la ejecución del contrato.</t>
  </si>
  <si>
    <t>Será de seis (6) meses contando a partir del perfeccionamiento del mismo, expedición del registro presupuestal y aprobación de garantías.</t>
  </si>
  <si>
    <t>DIANA PAOLA MOROS SANABRIA</t>
  </si>
  <si>
    <t>CPS-152-2020</t>
  </si>
  <si>
    <t>DANIELA MORENO MEJIA</t>
  </si>
  <si>
    <t>Prestar los servicios profesionales en el Grupo de Apoyo a la Gestión Meritocrática , para apoyar los procesos de selección meritocrát icos que regularmente adelanta la Función Pública.</t>
  </si>
  <si>
    <t>Función Pública cance lará el valor total del contrato en diez (10) pagos, así: a) Un primer pago por valor de UN MILLÓN SEISCIENTOS CUARENTA Y CUATRO MIL CIENTO TREINTA Y TRES PESOS ($1.644.133) M/CTE con corte al último día calendario de marzo. b) Ocho (08) mensualidades vencidas , cada una por valor de DOS MILLONES QUINIENTOS NOVENTA Y SEIS MIL PESOS ($2.596.000) M/CTE. c) Un último pago a la finalización del contrato por valor de UN MILLÓN NOVECIENTOS NOVENTA MIL DOSCIENTOS SESENTA Y SIETE PESOS ($1.990.267) M/CTE.</t>
  </si>
  <si>
    <t>FRANCISCO JAVIER AMEZQUITA RODRIGUEZ</t>
  </si>
  <si>
    <t>GRUPO DE APOYO MERITOCRATICO</t>
  </si>
  <si>
    <t>CPS-153-2020</t>
  </si>
  <si>
    <t>CAMILO ANDRES REYES BUENO</t>
  </si>
  <si>
    <t>Prestar servicios profesionales en la Dirección de Desarrollo Organizacional de Función  Pública, para apoyar jurídicamente  la implementación  del proceso de/ acción integral.</t>
  </si>
  <si>
    <t>Función Pública cancelará el valor total del contrato en diez (10) pagos, así: a. Un primer  pago,  por valor  de  UN  MILLÓN  OCHOCIENTOS  MIL  PESOS/ ($1'800.000) M/CTE, con corte al último día calendario de marzo. b. Ocho (8) pagos mensuales, con corte al día 30 de cada mes, por valor de TRES MILLONES OCHENTA Y OCHO MIL CIENTO SESENTA PESOS/ ($3.000.000) M/CTE. c. Un último pago a la finalizac ión del contrato por valor de DOS MILLONES/ TRESC IENTOS MIL PESOS ($2'300.000) M/CTE.</t>
  </si>
  <si>
    <t>Hasta el veintitrés (23) de diciembre de 2020 , contado a partir del perfeccionamiento del mismo y expedición del registro/ presupuestal.</t>
  </si>
  <si>
    <t>CPS-160-2020</t>
  </si>
  <si>
    <t>KAROL YOLIMA MERCHAN PARRA</t>
  </si>
  <si>
    <t>Prestar los servicios profesionales en el Grupo de Gestión Documental de la Función Pública para apoyar la implementación y seguimiento a las actividades de planeación en el proceso de gestión documental, así como apoyar la verificación de los requerimientos funcionales del sistema de gestión de documentos electrónicos de archivo</t>
  </si>
  <si>
    <t>Función Pública cancelará el valor total del contrato en (10) pagos, así: a. Un primer pago, por valor de SETECIENTOS CUARENTA Y SEIS MIL SEISCIENTOS SESENTA Y SIETE PESOS ($746.667) M/CTE con corte al último día calendario del mes de marzo de 2020. b. Ocho (8) pagos mensuales, con corte al día 30 de cada mes, por valor de CINCO MILLONES SEISIENTOS MIL PESOS ($5.600.000) M/CTE. c. Un último pago por valor de CUATRO MILLONES DOSCIENTOS NOVENTA Y TRES MIL TRESCIENTOS TREINTA Y TRES PESOS ($4.293.333) M/CTE.</t>
  </si>
  <si>
    <t xml:space="preserve">El plazo de ejecución del contrato será hasta el veintitrés (23) de diciembre de 2020, contado a partir del perrfeccionamiento del mismo y expedición del registro presupuestal. </t>
  </si>
  <si>
    <t xml:space="preserve">YUDY MAGALY RODRIGUEZ SANTANA </t>
  </si>
  <si>
    <t>CPS-150-2020</t>
  </si>
  <si>
    <t>JENNIFER ANDREA VILLAMARÍN GARZÓN</t>
  </si>
  <si>
    <t>Prestar servicios profesionales para apoyar a la Dirección de Desarrollo Organizacional de Función Pública, a través de orientación y acompañamiento técnico a las entidades públicas asignadas en los temas relacionados con la política de fortalecimiento organizacional y simplificación de procesos.</t>
  </si>
  <si>
    <t>Función Pública cancelará el valor total de cada contrato en diez (10) pagos, así: a) Un primer pago por valor de UN MILLON SEISCIENTOS CUARENTA Y CUATRO MIL CIENTO TREINTA Y TRES PESOS ($1'644.133) M/CTE, con corte al treinta (30) de marzo de 2020. b) Ocho (8) pagos mensuales, con corte al día 30 de cada mes, por valor de DOS MILLONES QUINIENTOS NOVENTA Y SEIS MIL PESOS ($2'596.000) M/CTE. c) Un último pago a la finalización del contrato, por valor de UN MILLÓN OCHOCIENTOS DIECISIETE MIL DOSCIENTOS PESOS ($1.817 .200) M/CTE.</t>
  </si>
  <si>
    <t>Hasta el veintiuno (21) de diciembre de 2020, contado a partir del perfeccionamiento del mismo y previa expedición del registro presupuestal.</t>
  </si>
  <si>
    <t>CPS-157-2020</t>
  </si>
  <si>
    <t>LUCELLEN CASTAÑEDA SANCHEZ</t>
  </si>
  <si>
    <t>Función Pública cancelará el valor total del contrato en diez (10) pagos, así: a) Un primer pago por valor de TRES MILLONES TREINTA Y TRES MIL TRESCIENTOS TREINTA Y TRES PESOS ($3.033.333) M/CTE IVA incluido con corte al último día calendario de marzo. b) Ocho (08) mensualidades vencidas, cada una por valor de SIETE MILLONES DE PESOS ($7.000.000) M/CTE incluido IVA.
c) Un último pago a la finalización del contrato por valor de CINCO MILLONES TRESCIENTOS SESENTA Y SEIS MIL SEISCIENTOS SESENTA Y SIETE PESOS ($5.366 .667) M/CTE incluido IVA.</t>
  </si>
  <si>
    <t>Hasta el veintitrés (23) de diciembre de 2020, contado a partir del perfeccionam iento del mismo y expedic ión del registro presupuestal.</t>
  </si>
  <si>
    <t>JULIANA VALENCIA ANDRADE</t>
  </si>
  <si>
    <t>24´578.484</t>
  </si>
  <si>
    <t>245´784.840</t>
  </si>
  <si>
    <t>Contratar rediseño y mejoras al espacio virtual de asesorías EVA de Función Pública LINEA PAA No 57</t>
  </si>
  <si>
    <t xml:space="preserve">80101500
80101600
</t>
  </si>
  <si>
    <t>78111500
81111500</t>
  </si>
  <si>
    <t>159-2020</t>
  </si>
  <si>
    <t>SOLUCIONES INTEGRALES INDUSTRIALES Y EMPRESARIALES S.A.S.</t>
  </si>
  <si>
    <t>Prestar el servicio de fumigación,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</si>
  <si>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mantenimientos preventivos establecidos en los presentes estudios previos, presentacion de la factura y a la expedición del certificado de recibido a satisfaccion por parte del supervisor del contrato, sin que el monto total de los sevicios prestados pueda exceder la cuantía total del mismo.</t>
  </si>
  <si>
    <t xml:space="preserve">Hasta el cuatro (4) de diciembre de 2020, contado a partir del perrfeccionamiento del mismo y expedición del registro presupuestal. </t>
  </si>
  <si>
    <t xml:space="preserve">MILTON ANDRÉS PINILLA   CÁRDENAS         </t>
  </si>
  <si>
    <t>164-2020</t>
  </si>
  <si>
    <t>SOFTWARE COLOMBIA SERVICIOS INFORMATICOS SAS</t>
  </si>
  <si>
    <t>Contratar la suscripción a una bolsa de correos masivos con su respectivo soporte para Función Pública, acorde con las condiciones técnicas del proceso.</t>
  </si>
  <si>
    <t>Función Pública pagará el valor del contrato en un (1) ú o pago, previa entrega de la certificac ión de indique la suscripción a la bolsa de correos con su respectivo soporte, previa presentación de la respect iva factura y expedición del certificado de recibido a satisfacción por parte del superv isor del contrato , sin que el monto total de los servicios prestads pueda exceder la cuantía total pactada.</t>
  </si>
  <si>
    <t>ANDREA MARTÍNEZ CALVO</t>
  </si>
  <si>
    <t>145-2020</t>
  </si>
  <si>
    <t>DIGITALWARE SAS</t>
  </si>
  <si>
    <t>Prestar el servicio de suscripción al servicio de Soporte y mantenimiento durante la vigenc ia  2020  de  la  solución  KACTUS-HCM , acompañamiento  para  salida  en  producción  y transferencia  de  conocimiento  para  usuarios finales  y  horas para  parametrización  e implementac ión de los centros de costo de la nómina temporal</t>
  </si>
  <si>
    <t>Función Pública cancelará el valor total del contrato así:
1. Un primer pago por valor de SETENTA Y UN MILLONES CUATROCIENTOS MIL PESOS MCTE ($71.400.000) incluido IVA, equivalente a la suscripción del software de nómina Kactus-HCM  para el año 2020.
2, Pagos mensuales equivalentes al número de horas consumidas correspondientes al mes anterior.</t>
  </si>
  <si>
    <t>Hasta el 31 de diciembre de 2020 , previa aprobación de las garantías correspondientes  y la expedición del registro presupuestal.</t>
  </si>
  <si>
    <t>165-2020</t>
  </si>
  <si>
    <t>PROYECTOS ESPECIALES INGENIERIA SAS</t>
  </si>
  <si>
    <t>Instalar y certificar  un Regulador de Voltaje de 40 KVA, en el edificio sede del Departamento Administrativo de la Función Pública.</t>
  </si>
  <si>
    <t>Función Pública pagará el valor del contrato en un (1) solo pago, por el valor total del contrato, dentro de los treinta (30) días calendario siguientes a la presentación de la factura y a la expedición del certificado de recibido a satisfacción por parte del Supervisor  del Contrato, sin que el monto total de la adquisición del bien y su instalación, pueda exceder la cuantía total del mismo.</t>
  </si>
  <si>
    <t>Un (1) mes contado a partir del perfeccionamiento del mismo, registro presupuestal, aprobación de pólizas y suscripción de acta de inicio.</t>
  </si>
  <si>
    <t>CPS-163-2020</t>
  </si>
  <si>
    <t>CLARA PAOLA CARDENAS SOLANO</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</si>
  <si>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</si>
  <si>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nueve (9) pagos, así: a. Un primer pago, por valor DOS MILLONES SETECIENTOS VEINTICINCO MIL OCHOCIENTOS PESOS ($2’725.800) M/CTE, con corte al treinta (30) de abril de 2020. 6b. Siete (7)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</si>
  <si>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del mismo y previa expedición del registro presupuestal.</t>
  </si>
  <si>
    <t>HUGO ARMANDO PÉREZ BALLESTEROS</t>
  </si>
  <si>
    <t>DIRECTOR DE DESARROLLO ORGANIZACIONAL</t>
  </si>
  <si>
    <t>CPS-162-2020</t>
  </si>
  <si>
    <t>DIEGO ARMANDO QUIROGA SOSA</t>
  </si>
  <si>
    <t xml:space="preserve">Prestar servicios profesionales en la Oficina de Tecnologías de la Información y las Comunicaciones de Función Pública, apoyando la verificación de calidad de los módulos que componen los sistemas de información SUIT 4.0 y/o SIGEP II y/o FURAG 3.0, específicamente revisando el cumplimiento de los requerimientos funcionales y no funcionales de los módulos relacionados con Entidades.
 </t>
  </si>
  <si>
    <t xml:space="preserve">Función Pública cancelará el valor total del contrato en nueve (9) pagos, así:  a. Un primer pago con corte al día 30 del mes de abril por valor de TRES MILLONES QUINIENTOS OCHENTA Y NUEVE MIL CUATROCIENTOS DOS PESOS ($ 3.589.402) M/CTE. b. Siete (7) pagos mensuales, con corte al día 30 de cada mes, por valor de SEIS MILLONES TRECIENTOS TREINTA Y CUATRO MIL DOSCIENTOS CUARENTA PESOS ($6,334.240) M/CTE. c. Un último pago a la finalización del contrato por valor de CUATRO MILLONES OCHOCIENTOS CINCUENTA Y SEIS MIL DOSCIENTOS CINCUENTA PESOS ($ 4.856.250) M/CTE. </t>
  </si>
  <si>
    <t xml:space="preserve">Hasta el 23 de diciembre de 2020, contado a partir del perfeccionamiento del mismo y la expedición del correspondiente registro presupuestal. </t>
  </si>
  <si>
    <t>PANAMERICANA LIBRERÍA Y PAPELERIA S.A</t>
  </si>
  <si>
    <t>COMPRAVENTA</t>
  </si>
  <si>
    <t>166-2020</t>
  </si>
  <si>
    <t>TCM TECNOLOGÍAS CON CLASE MUNDIAL</t>
  </si>
  <si>
    <t>Prestación de servicio de soporte técnico, actualización y mantenimiento de la herramienta de mesa de servicio "ProactivaNET", de propiedad de función pública, acorde
con las especificaciones mínimas establecidas en la ficha técnica del proceso.</t>
  </si>
  <si>
    <t xml:space="preserve">FUNCIÓN PÚBLICA pagará el valor del contrato en un (1) único pago, previa entrega de la certificación de la suscripción al servicio de soporte, derechos de actualización de versiones, suscripción a la bolsa de horas y a la entrega del cronograma para la
transferencia de conocimientos, conforme a las condiciones técnicas establecidas en el presente documento y del certificado de recibido a satisfacción firmado por el Supervisor. </t>
  </si>
  <si>
    <t>168-2020</t>
  </si>
  <si>
    <t>Adquirir elementos de medición de temperatura corporal - termómetro digital infra-rojo para la Función Pública, de conformidad con los lineamientos establecidos en la Tienda Virtual del Estado Colombiano – Grandes Superficies.</t>
  </si>
  <si>
    <t>Función Pública pagará el valor del contrato en un (1) solo pago, por un valor estimado de SEISCIENTOS MIL PESOS ($600.000) M/CTE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</si>
  <si>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Será veinte (20) días calendario contados a partir del registro presupuestal. En todo caso el Contratista deberá entregar al Departamento Administrativo de la Función Pública, los bienes a más tardar dentro de los cinco (5) días  calendario siguientes, a la fecha de la colocación de la Orden de Compra en la Tienda
Virtual del Estado Colombiano. </t>
  </si>
  <si>
    <t>CPS-167-2020</t>
  </si>
  <si>
    <t>NELSON ANDRES PARDO FIGUEROA</t>
  </si>
  <si>
    <t>Prestar servicios profesionales en la Oficina Asesora de Planeación , para apoyar en la construcción de la metodología para la articulación y seguimiento de la planeación institucional y sectorial de acuerdo con lo establecido en el Modelo Integrado de Planeación y Gestión, así como en la identificación de una metodología para efectuar análisis y seguimiento de las políticas públicas de competencia de.Función Pública.</t>
  </si>
  <si>
    <t>Función Pública cancelará el valor total del contrato en ocho (8) pagos,asi: a.Un primer pago, por valor de CUATRO MILLONES SEISCIENTOS DIECISIETE MIL CUATROCIENTOS DIECIOCHO PESOS ($4'617.418) M/CTE, con corte al último día calendario del mes de mayo de 2020. b.Seis (6) pagos mensuales, con corte al día 30 de cada mes, por valor de SEIS MILLONES VEINTIDÓS MIL SETECIENTOS VEINTE PESOS ($6'022.720) M/CTE. c.Un último pago a la finalización del contrato por valor de CUATRO MILLONES DOSCIENTOS QUINCE MIL NOVECIENTOS CUATRO PESOS ($4'215.904) M/CTE.</t>
  </si>
  <si>
    <t>Será hasta el veintiuno (21) de diciembre de 2020 contado a partir del perfeccionamiento del mismo y expedición registro presupuesta.</t>
  </si>
  <si>
    <t>Servicio de mantenimiento preventivo y correctivo  para el parque automotor del Departamento, incluidos los repuestos  LINEA PAA No 32</t>
  </si>
  <si>
    <t>Adquisición de bienes para el bienestar de los servidores públicos de la entidad.  LINEA PAA No 16</t>
  </si>
  <si>
    <t>AGREGACIÓN DE DEMANDA</t>
  </si>
  <si>
    <t>Dotacion industrial para el personal de la entidad - EPP.  LINEA PAA No 71</t>
  </si>
  <si>
    <t>Estudios técnicos de sismorresistencia del edificio sede  y estudios y diseños para adquisición, instalación y puesta en funcionamiento de  planta eléctrica, transformador de corriente y apantallamiento.  LINEA PAA No 20</t>
  </si>
  <si>
    <t>Interventoría técnica, administrativa y financiera . Para adquisición, instalacion y puesta en funcionamiento de equipos eléctricos edificio. LINEA PAA No 29</t>
  </si>
  <si>
    <t>SELECCIÓN ABREVIADA  SUBASTA INVERSA</t>
  </si>
  <si>
    <t>Adquisición de bienes para el bienestar de los servidores públicos de la entidad.  LINEA PAA No 220</t>
  </si>
  <si>
    <t>GRUPO GESTIÓN ADMINISTRATIVA</t>
  </si>
  <si>
    <t>JULIANA VALENCIA ANDRADE
 SECRETARIA GENERAL</t>
  </si>
  <si>
    <t>174-2020</t>
  </si>
  <si>
    <t>LA PREVISORA S.A. COMPAÑÍA DE SEGUROS</t>
  </si>
  <si>
    <t>Adquirir seguros obligatorios de accidentes de tránsito – SOAT para vehículos del parque automotor de uso y responsabilidad de la entidad, según las especificaciones
técnicas mínimas.</t>
  </si>
  <si>
    <t>Función Pública cancelará el valor de cada SOAT expedido, de acuerdo con las tarifas comerciales vigentes y la propuesta presentada, en un solo pago, previo envío de los SOAT debidamente expedidos por parte del Contratista y del certificado de recibido a satisfacción por parte del Supervisor del contrato, sin que el monto total de los seguros emitidos pueda exceder la cuantía total del mismo.</t>
  </si>
  <si>
    <t>Será hasta 31 de diciembre de 2020,teniendo en cuenta la fecha de vigencia del seguro anterior, para cada uno de los vehículos. El término para el cumplimiento del contrato se contará a partir del perfeccionamiento del mismo y expedición del registro presupuestal.</t>
  </si>
  <si>
    <t>IVAN ADOLFO MORANTES MOJICA</t>
  </si>
  <si>
    <t>170-2020</t>
  </si>
  <si>
    <t>SIGLO DATA SAS</t>
  </si>
  <si>
    <t>Prestar el servicio de monitoreo de medios y entrega de
reportes de las noticias que difundan los medios de
comunicación y las redes sociales sobre la gestión que
adelanta Función Pública a nivel nacional y territorial.</t>
  </si>
  <si>
    <t>Función Pública pagará el valor del contrato que resulte del proceso de selección, en mensualidades sucesivas, vencidas, previa presentación del informe mensual de actividades y recibido a satisfacción por parte del supervisor.</t>
  </si>
  <si>
    <t>El plazo de ejecución del contrato estará sujeto al tiempo que sea cubierto por el valor adjudicado en el presente proceso, el cual no podrá exceder del treinta y uno (31) de diciembre de 2020 o del agotamiento de los recursos, lo primero que ocurra. El plazo inicia a partir del perfeccionamiento del contrato, expedición del registro presupuestal y aprobación de pólizas.</t>
  </si>
  <si>
    <t>177-2020</t>
  </si>
  <si>
    <t>YUBARTA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</si>
  <si>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</si>
  <si>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</si>
  <si>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Será hasta el 20 de diciembre de 2020, una vez suscrita el acta de inicio, de conformidad con lo estipulado por el Acuerdo Marco de Precios de
Colombia Compra Eficiente.</t>
  </si>
  <si>
    <t>JULIANA PIEDRAHITA MORALES</t>
  </si>
  <si>
    <t>178-2020</t>
  </si>
  <si>
    <t>UNION TEMPORAL HERMANOS
BLANCO</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</si>
  <si>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</si>
  <si>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179-2020</t>
  </si>
  <si>
    <t>DOTACION INTEGRAL S.A.S.</t>
  </si>
  <si>
    <t>180-2020</t>
  </si>
  <si>
    <t>SPARTA SHOES S.A.S</t>
  </si>
  <si>
    <t>176-2020</t>
  </si>
  <si>
    <t>JM GRUPO EMPRESARIAL</t>
  </si>
  <si>
    <t>Adquirir los elementos de protección personal y de bioseguridad para la Función Pública, conforme a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</si>
  <si>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</si>
  <si>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Será hasta el quince (15) de junio de 2020, de conformidad con lo estipulado en el Instrumento de Agregación de Demanda - IAD Emergencia COVID-19 de Colombia Compra Eficiente.</t>
  </si>
  <si>
    <t>JOSÉ CARLOS CHAPARRO FIRACATIVE</t>
  </si>
  <si>
    <t>Fecha estimada de inicio del proceso de selección</t>
  </si>
  <si>
    <t>Prestación de servicios profesionales LINEA PAA No 225</t>
  </si>
  <si>
    <t>Prestación de servicios profesionales LINEA PAA No 224</t>
  </si>
  <si>
    <t>Prestación de servicios de apoyo a la gestión LINEA PAA No 223</t>
  </si>
  <si>
    <t>Prestación de servicios de apoyo a la gestión LINEA PAA No 222</t>
  </si>
  <si>
    <t>Prestación de servicios de apoyo a la gestión LINEA PAA No 221</t>
  </si>
  <si>
    <t>Adquirir los  dispositivos de firma digital y los servicios para el estampado cronológico como mecanismo de protección y autenticidad e integridad de los documentos electrónicos de la entidad   LINEA PAA No 76</t>
  </si>
  <si>
    <t>Servicio de limpieza y desinfección de los vidrios del edificio sede de la entidad.   LINEA PAA No 226</t>
  </si>
  <si>
    <t>199-2020</t>
  </si>
  <si>
    <t>CENCOSUD COLOMBIA S.A.</t>
  </si>
  <si>
    <t xml:space="preserve">Adquisición del tóner para las impresoras color Kyocera FS-C2626MFP de Función Pública, de conformidad con los lineamientos establecidos en la Tienda Virtual del Estado Colombiano – Grandes Superficies. </t>
  </si>
  <si>
    <t xml:space="preserve">FUNCIÓN PÚBLICA pagará el valor del contrato en un (1) solo pago, por un valor estimado de VEINTICUATRO MILLONES CIENTO NOVENTA Y OCHO MIL SEIS PESOS ($24’198.006,00)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</si>
  <si>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t>
  </si>
  <si>
    <t>196-2020</t>
  </si>
  <si>
    <t>Adquisición de las unidades de imagen (DRUM UNIT) para las impresoras monocromáticas y la fotocopiadora de Función Pública, de conformidad con los lineamientos establecidos en la Tienda Virtual del Estado Colombiano – Grandes Superficies.</t>
  </si>
  <si>
    <t xml:space="preserve">FUNCIÓN PÚBLICA pagará el valor del contrato en un (1) solo pago, por un valor estimado de CATORCE MILLONES QUINIENTOS VEINTIDOS MIL SEISCIENTOS SETENTA Y UN PESOS  ($14’522.671,oo)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</si>
  <si>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En todo caso, los bienes adquiridos se entregarán a más tardar, en la sede de la entidad, dentro de los treinta (30) días calendario, siguientes a la fecha de la colocación de la Orden de Compra en la Tienda Virtual del Estado Colombiano. </t>
  </si>
  <si>
    <t>197-2020</t>
  </si>
  <si>
    <t>T&amp;S COMP S.A.S</t>
  </si>
  <si>
    <t>Prestar los servicios de soporte y mantenimiento preventivo y correctivo de Hardware y Software, incluido repuestos, para los equipos de cómputo de Función Pública, de acuerdo con el Anexo de Especificaciones Técnicas Mínimas del proceso</t>
  </si>
  <si>
    <t>Función Pública pagará el valor del Contrato que resulte del proceso de selección, en mensualidades vencidas por la suma de DIECIOCHO MILLONES OCHOCIENTOS
SETENTA MIL PESOS ($18.870.000) M/CTE, incluido IVA y demás gastos asociados a la ejecución del contrato, previa presentación de la factura y expedición del formato único de pagos por parte del Supervisor del Contrato, sin que el monto total de los servicios prestados pueda exceder la cuantía total del contrato.</t>
  </si>
  <si>
    <t xml:space="preserve">Será de ocho (8) meses, contando a partir de la expedición del registro
presupuestal, aprobación de garantías y suscripción del acta de inicio.
Parágrafo: El termino de vigencia del presente contrato es igual al </t>
  </si>
  <si>
    <t>195-2020</t>
  </si>
  <si>
    <t>UNIVERSIDAD NACIONAL DE COLOMBIA</t>
  </si>
  <si>
    <t>Realizar los estudios y diseños de vulnerabilidad sísmica, del reforzamiento estructural del edificio, y de la adquisición, instalación y puesta en funcionamiento de sus equipos eléctricos, así como, la definición técnica de la subestación eléctrica y del transformador de corriente ubicados en la Sede de Función Pública.</t>
  </si>
  <si>
    <t>CONTRATO INTERADMINISTRATIVO</t>
  </si>
  <si>
    <t xml:space="preserve">Función Pública cancelará el valor total del contrato en cinco (5) pagos así: a) Un primer (1) pago anticipado en el mes de junio de 2020, equivalente al cuarenta por ciento (40%) del valor total del contrato, es decir la suma de DOSCIENTOS VEINTE MILLONES DE PESOS ($220’000.000) M/CTE, una vez suscrita el acta de inicio del contrato, el plan de trabajo que establezca el cronograma, actividades a desarrollar y los productos a entregar, y se presenten los profesionales y el personal de apoyo que van a desarrollar el proyecto, ante el supervisor del contrato. b) Un segundo (2) pago en el mes de agosto de 2020 equivalente al veinticinco por ciento (25%) del valor total del contrato, es decir la suma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c) Un tercer (3) pago en el mes de octubre de 2020
equivalente al veinticinco por ciento (25%) del valor total del contrato, por valor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d) Un cuarto (4) pago en el mes noviembre de 2020 equivalente al cinco por ciento (5%) del valor total del contrato por valor de VEINTISIETE MILLLONES QUINIENTOS MIL PESOS ($27´500.000) M/CTE, una vez presentado el informe correspondiente a la ejecución de las actividades y la entrega de los productos previstos en el plan de trabajo que estableció el cronograma, las actividades y productos para la ejecución del contrato, y e) Un quinto (5) y último pago equivalente al cinco por ciento (5%) del valor total del contrato por valor de VEINTISIETE MILLLONES QUINIENTOS MIL PESOS ($27´500.000) M/CTE, una vez cumplidas las obligaciones contractuales y la totalidad de las actividades y productos previstos en el plan de trabajo. Los pagos se efectuarán previa presentación de la factura, el pago de los parafiscales, la expedición del certificado de recibido a satisfacción por parte del Supervisor del Contrato, sin que el monto total de los servicios prestados pueda exceder la cuantía total del mismo. </t>
  </si>
  <si>
    <t>Hasta el 30 de noviembre de 2020, contado a partir del acta de inicio del contrato, previo perfeccionamiento del mismo, expedición del registro presupuestal y aprobación de garantías.</t>
  </si>
  <si>
    <t>202-2020</t>
  </si>
  <si>
    <t xml:space="preserve">Adquisición de una (1) impresora multifuncional a color para el Departamento Administrativo de la Función Pública, de acuerdo con las especificaciones técnicas que se anexan dentro de este documento, dentro de los lineamientos establecidos en la Tienda Virtual del Estado Colombiano – Grandes Superficies. </t>
  </si>
  <si>
    <t xml:space="preserve">FUNCIÓN PÚBLICA pagará el valor del contrato en un (1) solo pago, por un valor estimado de DIECINUEVE MILLONES NOVECIENTOS QUINCE MIL PESOS ($19’915.000,00)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</si>
  <si>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200-2020</t>
  </si>
  <si>
    <t xml:space="preserve">Adquirir radios de comunicación Motorola DTR 620 para Función Pública, de conformidad con los lineamientos establecidos en la Tienda Virtual del Estado Colombiano – Grandes Superficies. </t>
  </si>
  <si>
    <t xml:space="preserve">FUNCIÓN PÚBLICA pagará el valor del contrato en un (1) solo pago, por un valor estimado de OCHO MILLONES CUATROCIENTOS SETENTA MIL QUINIENTOS OCHENTA Y CUATRO PESOS ($8´470.584,oo)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</si>
  <si>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192-2020</t>
  </si>
  <si>
    <t>INGEAL S.A.</t>
  </si>
  <si>
    <t xml:space="preserve">Contratar la suscripción de la garantía extendida de fábrica y el soporte para la UPS APC modelo Symmetra PX 80kW con Serial PD0804160048, acorde a lo detallado en
las condiciones técnicas del presente documento. </t>
  </si>
  <si>
    <t>Función Pública pagará el valor del contrato en un (1) único pago, previa entrega, del documento del fabricante donde se indique la suscripción al servicio de garantía
extendida de fábrica con soporte y mantenimiento para la UPS APC modelo Symmetra PX 80kW con Serial PD0804160048 desde el 28/06/2020 y hasta el 27/06/2021.</t>
  </si>
  <si>
    <t xml:space="preserve">Será hasta el 27 de junio de 2021, contado a partir del perfeccionamiento del mismo, previa expedición del registro presupuestal, aprobación de
pólizas y suscripción del acta de inicio. </t>
  </si>
  <si>
    <t>Será de máximo un (1) año o hasta agotar la bolsa de correos, lo que ocurra primero, contado a partir del perfccionam iento del contrato, registro presupuestal, aprobación de pólizas, suscripcion de acta de inicio y la entrega donde se indique el derecho de uso de suscripcion.</t>
  </si>
  <si>
    <t>203-2020</t>
  </si>
  <si>
    <t>CONTROLES EMPRESARIALES</t>
  </si>
  <si>
    <t xml:space="preserve">Contratar la suscripción al licenciamiento de la herramienta Dynamics CRM (Customer Relationship Management) de Microsoft, así como el servicio de parametrización y ajustes, de conformidad con los lineamientos establecidos en el Instrumento de Agregación de Demanda suscrito por Colombia Compra Eficiente. </t>
  </si>
  <si>
    <t xml:space="preserve">Función Pública pagará el valor del Contrato, de conformidad con las condiciones estipuladas en el Instrumento de Agregación de Demanda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 </t>
  </si>
  <si>
    <t xml:space="preserve">Será de un (1) año, contado a partir de la entrega por correo electrónico con las claves de activación y el perfeccionamiento del mismo
y registro presupuestal. </t>
  </si>
  <si>
    <t>Será de un (1) año, contado a partir del
perfeccionamiento del contrato, registro presupuestal, aprobación de pólizas y suscripción del acta de inicio.</t>
  </si>
  <si>
    <t>194-2020</t>
  </si>
  <si>
    <t>DB SYSTEM LTDA</t>
  </si>
  <si>
    <t>Contratar la renovación de la suscripción y soporte técnico para el Licenciamiento Liferay que posee Función Pública; así como una bolsa horas de soporte especializado, acorde con lo especificado en la Ficha Técnica del proceso.</t>
  </si>
  <si>
    <t xml:space="preserve">Función Pública pagará el valor del contrato en un (1) único pago, previa entrega de la certificación de indique la renovación de la suscripción y el derecho de uso por un (1) año de los servicios de soporte, para las tres (3) licencias del software Liferay DXP, detallando que dos (2) licencias son de producción y una (1) de pre producción y el documento para la bolsa de horas para soporte especializado, previa presentación de la respectiva factura y expedición del certificado de recibido a satisfacción por parte del supervisor del contrato. </t>
  </si>
  <si>
    <t xml:space="preserve">Será hasta el 24 de junio de 2021, contado a partir del perfeccionamiento del contrato, expedición del registro presupuestal, aprobación de
pólizas y suscripción del acta de inicio. </t>
  </si>
  <si>
    <t>ASTRID RUIZ ZAMUDIO</t>
  </si>
  <si>
    <t>PROFESIONAL ESPECIALIZADA</t>
  </si>
  <si>
    <t>198-2020</t>
  </si>
  <si>
    <t>DANE - FONDANE</t>
  </si>
  <si>
    <t xml:space="preserve">Realizar el proceso de evaluación de la calidad del proceso estadístico de la operación estadística “Medición del Desempeño Institucional”, producida por el Departamento Administrativo de la Función Pública – DAFP, siguiendo los requisitos establecidos en la Norma Técnica de Calidad del Proceso Estadístico (NTC PE1000:2017). </t>
  </si>
  <si>
    <t>Función Pública realizará el desembolso del valor del contrato, en tres (3) pagos, así: a) Un primer pago correspondiente al 40% del valor total del contrato, es decir la suma de ONCE MILLONES SESISCIENTOS NOVENTA Y NUEVE MIL TRESCIENTOS CINCUENTA Y OCHO PESOS ($11.699.358) M/CTE., cancelados a la entrega del plan de evaluación. b) Un segundo pago correspondiente al 40% del valor total del contrato, es decir la suma de ONCE MILLONES SESISCIENTOS NOVENTA Y NUEVE MIL TRESCIENTOS CINCUENTA Y OCHO PESOS ($11.699.358) los cuales serán cancelados al momento de la entrega del informe de consistencia de bases de datos. c) Un tercer pago correspondiente al último 20 % del valor total del contrato, es decir, un valor correspondiente a la suma de CINCO MILLONES OCHOCIENTOS CUARENTA Y NUEVE MIL SEISCIENTOS SETENTA Y NUEVE PESOS ($5.849.680) M/CTE, incluido IVA previa presentación de la respectiva factura por parte del contratista y entrega del informe de la evaluación que contenga (conformidades, no conformidades, observaciones, oportunidades de mejora y fortalezas) producto del proceso de evaluación y certificación, así como la comunicación de la decisión tomada en el Comité de Certificación y los certificados de recibido a satisfacción, por parte del Supervisor del Contrato, sin que el monto total de los servicios prestados pueda exceder la cuantía total del mismo.</t>
  </si>
  <si>
    <t>Será de cinco (5) meses, sin que dicho plazo supere el veinte (20) de diciembre de 2020, contado a partir del
perfeccionamiento del mismo y expedición del registro presupuestal.</t>
  </si>
  <si>
    <t>Prestar los servicios profesionales al Departamento Administrativo de la Función Pública, para apoyar el cumplimiento de objetivos institucionales a través de la ejecución de actividades a cargo de la Secretaría General.</t>
  </si>
  <si>
    <t>206-2020</t>
  </si>
  <si>
    <t>LAURA SUAREZ SEGURA</t>
  </si>
  <si>
    <t>Prestar servicios de apoyo a la gestión en la Dirección de
Gestión del Conocimiento de Función Pública con el fin
colaborar con la organización y disposición de los insumos
necesarios para llevar a cabo las actividades dirigidas a las entidades interesadas en la implementación de la sexta
dimensión del MIPG.</t>
  </si>
  <si>
    <t>Función Pública cancelará el valor total del contrato en seis (6) pagos, así: a) Cinco (5) pagos mensuales, con corte al día 30 de cada mes, por valor de DOS MILLONES VEINTICUATRO MIL OCHOCIENTOS OCHENTA PESOS ($2.024.880) M/CTE. b) Un último pago a la finalización del contrato por valor de UN MILLON DOSCIENTOS CATORCE MIL NOVECIENTOS VEINTIOCHO PESOS ($1.214.928) M/CTE.</t>
  </si>
  <si>
    <t>Será hasta el dieciocho (18) de diciembre de 2020, contados a partir del perfeccionamiento del mismo y expedición del registro presupuestal.</t>
  </si>
  <si>
    <t>204-2020</t>
  </si>
  <si>
    <t>YANET LOURDES ACOSTA BURITICA</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</si>
  <si>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de
competencia de la dirección técnica.</t>
  </si>
  <si>
    <t>Función Pública cancelará el valor total de cada contrato en seis (6) pagos, así: a) Cinco (5) pagos mensuales, con corte al último día de cada mes, por valor de SEIS MILLONES VEINTIDOS MIL SETECIENTOS VEINTE PESOS ($6’022.720) M/CTE. c) Un último pago a la finalización del contrato, por valor de CUATRO MILLONES
SEISCIENTOS DIECISIETE MIL CUATROCIENTOS DIECINUEVE PESOS ($4’617.419) M/CTE.</t>
  </si>
  <si>
    <t>Será hasta el veintitrés (23) de diciembre de 2020, contado a partir del perfeccionamiento de los mismos y expedición de los registros presupuestales.</t>
  </si>
  <si>
    <t>205-2020</t>
  </si>
  <si>
    <t>SANDRA MELISSA CARDENAS ESPINOSA</t>
  </si>
  <si>
    <t>Adquisición  y suministro de tóner y cartuchos para impresoras. (contrato de suminIstro)    LINEA PAA No 3</t>
  </si>
  <si>
    <t>Prestación de servicios profesionales  LINEA PAA No 212</t>
  </si>
  <si>
    <t>NOVIEMBRE</t>
  </si>
  <si>
    <t>Prestar los servicios de vigilancia, seguimiento y control diario de los procesos  judiciales  LINEA PAA No 227</t>
  </si>
  <si>
    <t>ARMANDO LOPEZ. Ext. 750 alopez@funcionpublica.gov.co</t>
  </si>
  <si>
    <t>GRUPO GESTION ADMINISTRATIVA</t>
  </si>
  <si>
    <t>72101507+D50</t>
  </si>
  <si>
    <t>72101510
72101507</t>
  </si>
  <si>
    <t>Equipo Aro de luz led con trípode para celular de uso en transmisiones virtuales o televisivas  LINEA PAA No 230</t>
  </si>
  <si>
    <t>43211500, 43212200, 43201800, 43201600.</t>
  </si>
  <si>
    <t>Adquisición de memorias Ram DDR3, DDR4 y disco de estado sólido para equipos de cómputo de escritorio y portátiles que hacen parte del inventario de Función Pública  LINEA PAA No 64</t>
  </si>
  <si>
    <t xml:space="preserve"> GRUPO GESTIÓN ADMINISTRATIVA</t>
  </si>
  <si>
    <t>43211500, 43212200, 43201800, 43201600</t>
  </si>
  <si>
    <t>Adquisicion de computadores LÍNEA PAA No 229</t>
  </si>
  <si>
    <t>214-2020</t>
  </si>
  <si>
    <t>S.O.S SOLUCIONES DE OFICINA &amp; SUMINISTROS SAS</t>
  </si>
  <si>
    <t xml:space="preserve">Adquisición de Consumibles para las impresoras monocromáticas del Departamento Administrativo de la Función Pública, de conformidad con los lineamientos
establecidos en el Acuerdo Marco de Precios para el suministro de consumibles, con sistema de control EDS de Colombia Compra Eficiente. </t>
  </si>
  <si>
    <t xml:space="preserve">Función Pública pagará el valor del Contrato, de conformidad con las condiciones estipuladas por Colombia Compra Eficiente, en el Acuerdo Marco de Precios LPAMP-120-2016, para el Suministro de Consumibles de impresión, previa presentación de la respectiva factura, expedición del certificado de recibido a satisfacción por parte del Supervisor del Contrato y certificado de ingreso al almacén, sin que el monto total de los servicios de soporte pueda exceder la cuantía total del
contrato. </t>
  </si>
  <si>
    <t xml:space="preserve">Será de dos (2) meses, de conformidad con lo estipulado por el acuerdo marco de precios de Colombia Compra Eficiente. </t>
  </si>
  <si>
    <t>215-2020</t>
  </si>
  <si>
    <t>GRUPO LOS LAGOS SAS</t>
  </si>
  <si>
    <t xml:space="preserve">Adquisición de Consumibles para las impresoras monocromáticas del Departamento Administrativo de la Función Pública, de conformidad con los lineamientos establecidos en el Acuerdo Marco de Precios para el suministro de consumibles, con sistema de control EDS de Colombia Compra Eficiente. </t>
  </si>
  <si>
    <t>224-2020</t>
  </si>
  <si>
    <t>SUMIMAS SAS</t>
  </si>
  <si>
    <t>216-2020</t>
  </si>
  <si>
    <t xml:space="preserve">Adquisición de mesas plegables para el auditorio de Función Pública, conforme las condiciones técnicas establecidas en el presente documento. </t>
  </si>
  <si>
    <t>Función Pública pagará el valor del contrato en un (1) solo pago, por un valor estimado de CINCO MILLONES OCHOCIENTOS MIL PESOS ($5’800.000,00)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</si>
  <si>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Será de cuarenta y cinco (45) días calendario, contado a partir de la expedición del registro presupuestal</t>
  </si>
  <si>
    <t>221-2020</t>
  </si>
  <si>
    <t>UT SOFT IG 3</t>
  </si>
  <si>
    <t xml:space="preserve">Contratar la adquisición de productos y servicios Microsoft de conformidad con los lineamientos establecidos en el Instrumento de Agregación de Demanda suscrito por Colombia Compra Eficiente. </t>
  </si>
  <si>
    <t xml:space="preserve">Función Pública pagará el valor del Contrato, de conformidad con las condiciones estipuladas en el Instrumento de Agregación de Demanda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
Función Pública cancelará el valor total del contrato de la siguiente forma: a) Un (1) pago inicial por el valor de las licencias previa presentación de la respectiva factura, expedición del certificado de recibido a satisfacción por parte del Supervisor del Contrato y el correspondiente certificado de ingreso al almacén. b) Cinco (5) Pagos mensualizados durante la vigencia 2020, por el equivalente a las horas de soporte técnico e instalación de licencias efectivamente realizadas, incluido IVA y demás gastos asociados a la ejecución del contrato, previa presentación de la respectiva factura y expedición del certificado de recibido a satisfacción por parte del supervisor del contrato. </t>
  </si>
  <si>
    <t xml:space="preserve">Será de un año contado a partir del cinco (5) de agosto de 2020 y hasta el cuatro (4) agosto de 2021, previo perfeccionamiento del mismo, aprobación de pólizas y expedición del registro presupuestal. </t>
  </si>
  <si>
    <t>210-2020</t>
  </si>
  <si>
    <t>LA CORPORACIÓN AGENCIA NACIONAL DE GOBIERNO DIGITAL – AND</t>
  </si>
  <si>
    <t>Aunar esfuerzos entre la FUNCIÓN PÚBLICA y la AGENCIA NACIONAL DIGITAL, con el fin de realizar el análisis, diseño y desarrollo de la segunda fase de la nueva versión del Sistema Único de Información de Trámites – SUIT para facilitar su evolución técnico-funcional en el marco de las políticas de transformación digital del Estado.</t>
  </si>
  <si>
    <t>CONVENIO INTERADMINISTRATIVO</t>
  </si>
  <si>
    <t>Función Pública realizará el desembolso del valor del convenio, así: $329.407.906 50,95% y $317.063.504 49,05% .</t>
  </si>
  <si>
    <t xml:space="preserve">Será hasta el veinticuatro (24) de diciembre de 2020, contado a partir del acta de inicio, previa expedición del registro presupuestal y aprobación de las garantías </t>
  </si>
  <si>
    <t>CPS-207-2020</t>
  </si>
  <si>
    <t>ERIKA GISSELE ACOSTA GUERRERO</t>
  </si>
  <si>
    <t>Prestar los servicios de apoyo a la gestión en el Grupo de
Servicio al Ciudadano Institucional (GSCI) de la Función
Pública para apoyar en la atención de las peticiones
asignadas a la mesa de ayuda técnica del Sistema de
Información y Gestión del Empleo Público – SIGEP, a través
de los diferentes canales de atención.</t>
  </si>
  <si>
    <t>Función Pública cancelará el valor total de cada contrato en seis (6) pagos, así:a)Un primer pago, por valor de DOS MILLONES TRESCIENTOS OCHENTA MIL PESOS ($2.380.000) M/CTE., con corte a 31 de julio de 2020. b. Cuatro (4) pagos mensuales, con corte al día 30 de cada mes, por valor de DOS MILLONES TRESCIENTOS OCHENTA MIL PESOS ($2’380.000) M/CTE, cada uno. c. Un último pago a la finalización del contrato por valor de UN MILLON CUATROCIENTOS VEINTIOCHO MIL PESOS ($1’428.000) M/CTE, cada uno.</t>
  </si>
  <si>
    <t>CPS-208-2020</t>
  </si>
  <si>
    <t>ADA HAYDE GONZALEZ GARCIA</t>
  </si>
  <si>
    <t>Adquisición del programa de seguros de responsabilidad civil para los vehículos de la entidad   LINEA PAA No 232</t>
  </si>
  <si>
    <t>Mantenimiento sistema eléctrico del edificio. Linea 233</t>
  </si>
  <si>
    <t>EN PROCESO</t>
  </si>
  <si>
    <t>Demolición de cuartos de acopio reciclaje LINEA PAA No 228</t>
  </si>
  <si>
    <t xml:space="preserve">INVERSIÓN </t>
  </si>
  <si>
    <t>APROBADA</t>
  </si>
  <si>
    <t>11191606
78101803</t>
  </si>
  <si>
    <t>Prestación del servicio de Transporte, Chatarrización, entrega del Certificado de destrucción de los vehículos y entrega del Certificado de Cancelación de la Matricula, de conformidad con las Especificaciones Técnicas . LINEA 235</t>
  </si>
  <si>
    <t>84131500
84131600</t>
  </si>
  <si>
    <t>232-2020</t>
  </si>
  <si>
    <t>COLOMBIANA DE COMERCIO S.A Y/O
ALKOSTO S.A</t>
  </si>
  <si>
    <t>Adquirir las llantas para siete (07) vehículos, de los que actualmente conforman el parque automotor del Departamento Administrativo de la Función Pública, de conformidad con ficha técnica descrita en el presente documento.</t>
  </si>
  <si>
    <t>FUNCIÓN PÚBLICA pagará el valor del contrato en un (1) solo pago, por un valor estimado de NUEVE MILLONES SEISCIENTOS CINCUENTA Y UN MIL QUINIENTOS PESOS ($9.651,500)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</si>
  <si>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Será de sesenta (60) días calendario, contados a partir del registro presupuestal y dando cumplimiento al protocolo de bioseguridad, siendo el caso que la entrega se realizare dentro del tiempo de aislamiento preventivo decretado por el Gobierno Nacional. En todo caso, los bienes adquiridos se entregarán a más tardar, en la sede de la entidad, dentro de los cuarenta y cinco (45) días calendario, siguientes al perfeccionamiento del
contrato.</t>
  </si>
  <si>
    <t>YURIANNI YERALDIN BALLEN</t>
  </si>
  <si>
    <t>233-2020</t>
  </si>
  <si>
    <t>ASEGURADORA SOLIDARIA DE COLOMBIA LTDA</t>
  </si>
  <si>
    <t xml:space="preserve">Adquirir la Póliza de Responsabilidad Civil de vehículos para la protección de los automóviles pertenecientes al parque automotor de Función Pública, según las especificaciones técnicas mínimas que se describen en el presente documento. </t>
  </si>
  <si>
    <t xml:space="preserve">Función Pública pagará el valor del Contrato de conformidad con las condiciones estipuladas por Colombia Compra Eficiente en el Acuerdo Marco de Precios Nº CCENEG-012-1-2019, para el suministro de la Póliza de Responsabilidad Civil para automóviles, previa presentación de la respectiva factura y expedición del Certificado de Recibido a Satisfacción por parte del Supervisor del Contrato, sin que el monto total de los servicios suministrados pueda exceder la cuantía total del contrato. </t>
  </si>
  <si>
    <t xml:space="preserve">Será de un (1) año de acuerdo a las fechas y condiciones establecidas en la ficha técnica del presente documento, de conformidad con lo estipulado por el Acuerdo Marco de Precios de Colombia Compra Eficiente. </t>
  </si>
  <si>
    <t>81112500
81112100</t>
  </si>
  <si>
    <t>43232703
43233500
81111500
81111800</t>
  </si>
  <si>
    <t>81111500
81111800
43233200</t>
  </si>
  <si>
    <t>45121500
52161200</t>
  </si>
  <si>
    <t>OFICINA DE TECNOLOGÍAS DE LA INFORMACIÓN Y LAS COMUNICACIONES
GRUPO GESTIÓN ADMINISTRATIVA</t>
  </si>
  <si>
    <t xml:space="preserve">45121500
45121600 </t>
  </si>
  <si>
    <t>Adquisicion de video cámara y sus accesorios  LINEA PAA No  236</t>
  </si>
  <si>
    <t>prestación de servicios profesionales para apoyar la implementación de la Estrategia de Gestión Territorial, a través de orientación y acompañamiento técnico a las entidades territoriales asignadas en los temas de competencia de la Dirección de Desarrollo Organizacional LINEA PAA No  237</t>
  </si>
  <si>
    <t>prestación de servicios profesionales para apoyar la implementación de la Estrategia de Gestión Territorial, a través de orientación y acompañamiento técnico a las entidades territoriales asignadas en los temas de competencia de la Dirección de Desarrollo Organizacional LINEA PAA No   238</t>
  </si>
  <si>
    <t>230-2020</t>
  </si>
  <si>
    <t>CASSA CREATIVA SAS</t>
  </si>
  <si>
    <t>Publicar un (1) aviso de prensa, en un periódico de amplia circulación nacional de acuerdo con las condiciones establecidas por Función Pública.</t>
  </si>
  <si>
    <t xml:space="preserve">Función Pública cancelará el valor total del contrato en un (1) pago, de acuerdo con lo efectivamente ejecutado y facturado, pago que estará supeditado a la presentación del ejemplar en donde se publique el aviso de prensa y la expedición del certificado de recibido
a satisfacción por el supervisor del contrato sin que el monto total de los servicios prestados pueda exceder la cuantía total del mismo. </t>
  </si>
  <si>
    <t xml:space="preserve">Hasta el día treinta (30) de noviembre de 2020 o una vez realizada la publicación de que trata el presente contrato, contados a partir del perfeccionamiento del mismo, previo registro presupuestal. </t>
  </si>
  <si>
    <t>234-2020</t>
  </si>
  <si>
    <t>MNEMO COLOMBIA SAS</t>
  </si>
  <si>
    <t xml:space="preserve">Prestar servicios para la implementación de controles de seguridad de la información en los sistemas de información y centro de datos de Función Pública, y contribuir a la implementación de lineamientos en materia de seguridad y privacidad de la información al interior del Departamento. </t>
  </si>
  <si>
    <t xml:space="preserve">1) Un primer pago correspondiente al valor del documento de diagnóstico y recomendaciones,
de los componentes, respecto al Sistema de Seguridad y privacidad de la información de
la Función Pública.
2) Un segundo pago correspondiente al valor de las Fichas técnicas con la definición de los
proyectos propuestos en la Hoja de ruta de gestión de la seguridad de la información
vigencias 2021-2022.
3) Un tercer pago correspondiente al valor del documento que presente el estado de las
políticas de seguridad configurados sobre el sistema de información SIGEP II y el manual
con los controles se deben adoptar las etapas de captura, procesamiento y
almacenamiento de la información para el sistema de información SIGEP II.
4) Un cuarto pago correspondiente al valor de la documentación del estado de configuración
de los controles de seguridad de la información sobre las bases de datos Oracle.
5) Un pago final correspondiente al valor del documento con el Informe del análisis de
vulnerabilidades y las pruebas de ingeniería social y ataques controlados de Phishing. </t>
  </si>
  <si>
    <t xml:space="preserve">Hasta el quince (15) de diciembre de 2020, contado a partir del perfeccionamiento del mismo, previo registro presupuestal, aprobación de pólizas y suscripción del acta de inicio. </t>
  </si>
  <si>
    <t xml:space="preserve">HILDA CONSTANZA SANCHEZ                             </t>
  </si>
  <si>
    <t>229-2020</t>
  </si>
  <si>
    <t>UBIQUOM S.A</t>
  </si>
  <si>
    <t>Adquisición de un paquete de 750.000 de mensajes de texto (SMS) los cuales pueden ser enviados a todos los operadores de telefonía vigente, así como el servicio de soporte, para enviar la información correspondiente a los usuarios de los Sistemas de información misionales de Función Pública.</t>
  </si>
  <si>
    <t>Función Pública pagará el valor del contrato en un (1) solo pago, previa presentación de la factura presentada por el contratista y expedición del Certificado de recibido a satisfacción por parte del Supervisor del Contrato, sin que el monto total de los servicios prestados pueda exceder la cuantía total del contrato.</t>
  </si>
  <si>
    <t>Un (1) año o cuando se agote la bolsa de mensajes contratada, lo primero que ocurra, contado a partir del perfeccionamiento del mismo, expedición del registro presupuestal, expedición del acta de entrega y aprobación de garantías.</t>
  </si>
  <si>
    <t>231-2020</t>
  </si>
  <si>
    <t>COMERCIALIZADORA
ORIKUA SAS</t>
  </si>
  <si>
    <t>Hasta sesenta (60) días calendario, a partir del perfeccionamiento y registro presupuestal del contrato, de conformidad con lo estipulado en el Instrumento de Agregación de Demanda - IAD Emergencia COVID-19 de Colombia
Compra Eficiente.</t>
  </si>
  <si>
    <t>DIANA ALEJANDRA OSPINA MORENO</t>
  </si>
  <si>
    <t>228-2020</t>
  </si>
  <si>
    <t>SOFTWARE IT SAS</t>
  </si>
  <si>
    <t>Contratar la renovación de la suscripción anual de las Licencias de Adobe Creative Cloud for Teams suite completa que utiliza Función Pública.</t>
  </si>
  <si>
    <t>Función Pública pagará el valor del contrato que resulte del proceso de selección, en un (1) solo pago, previa presentación de la factura presentada por el contratista y a la entrega del documento donde se indique la suscripción al Licenciamiento de las cuatro (4) Licencias de la Suite de Adobe a nombre del Departamento Administrativo de la Función Pública, la expedición del Certificado de recibido a satisfacción por parte del Supervisor del Contrato y el ingreso al almacén de las suscripciones, sin que el monto total de los servicios prestados pueda exceder la cuantía total del contrato.</t>
  </si>
  <si>
    <t xml:space="preserve">Será de un (1) año a partir del 15 de agosto de 2020, previo perfeccionamiento del mismo y expedición del registro presupuestal </t>
  </si>
  <si>
    <t>SANDRA YASMIN FLOREZ ABRIL</t>
  </si>
  <si>
    <t>DIANA ALEJANDRA OSPINA EXT. 500  dospina@funcionpublica.gov.co</t>
  </si>
  <si>
    <t>30181600 24112600 24121800 24122000 24111500 27112100 27112700 12352104 46181500 46181700 46181800</t>
  </si>
  <si>
    <t>Dotacion industrial para el personal de la entidad y elementos de bioseguridad- EPP.  LINEA PAA No 239</t>
  </si>
  <si>
    <t>Suministro de combustible diesel para vehículo de la entidad LINEA PAA No 240</t>
  </si>
  <si>
    <t>Reconstrucción del tanque de aguas lluvias  . LINEA 234</t>
  </si>
  <si>
    <t>9016 - Sedes mantenidas</t>
  </si>
  <si>
    <t>72102900
72101507
72121400</t>
  </si>
  <si>
    <t>Instalación del sistema de protección contra rayos (SIPRA), para el edificio sede del Departamento.  LINEA PAA No. 247</t>
  </si>
  <si>
    <t>Suministro e instalación de acrílicos para escritorios como EPP contra covid 19. LINEA DEL PAA 248</t>
  </si>
  <si>
    <t>CARLOS EDUARDO ORJUELAEXT. 501
corjuela@funcionpublica.gov.co</t>
  </si>
  <si>
    <t>238-2020</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</si>
  <si>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</si>
  <si>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VEINTICUATRO MILLONES QUINIENTOS SETENTA Y SIETE MIL OCHOCIENTOS NOVENTA Y CUATRO PESOS ($24’577.894,00)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t>
  </si>
  <si>
    <t xml:space="preserve">Será de sesenta (60) días calendario, contado a partir de la expedición del registro presupuestal. En todo caso el Contratista deberá entregar al
Departamento Administrativo de la Función Pública, los bienes a más tardar dentro de los treinta (30) días calendario siguientes, a la fecha de la colocación de la Orden de Compra en la Tienda Virtual del Estado Colombiano. </t>
  </si>
  <si>
    <t>239-2020</t>
  </si>
  <si>
    <t>MONTAJES Y PROCESOS MP SAS</t>
  </si>
  <si>
    <t>Prestar el servicio de certificación de inspección y acreditación, de acuerdo a la norma técnica NTC 5926-1, de los dos ascensores del edificio sede de Función Pública.</t>
  </si>
  <si>
    <t xml:space="preserve">Función Pública pagará el valor del Contrato, de acuerdo con los servicios efectivamente prestados, para lo cual EL CONTRATISTA deberá realizar los controles preventivos establecidos en los presentes estudios previos, requeridos por la Entidad durante la ejecución del contrato. Los respectivos pagos se efectuarán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t>
  </si>
  <si>
    <t xml:space="preserve">Será de tres (3) meses, contados a partir del perfeccionamiento del mismo, expedición del registro presupuestal y acta de inicio. </t>
  </si>
  <si>
    <t>248-2020</t>
  </si>
  <si>
    <t>NATURA SOFTWARE</t>
  </si>
  <si>
    <t xml:space="preserve">Contratar la suscripción, soporte y mantenimiento al servicio del Sistema de Atención Virtual con Respuesta Automática vía Chat –Agenti y todos sus componentes en su última versión, en modalidad de software como servicio conforme a las condiciones técnicas establecidas en la Ficha técnica. </t>
  </si>
  <si>
    <t xml:space="preserve">Función Pública cancelará el valor del contrato en un (1) solo pago por valor de SESENTA Y CINCO MILLONES NOVECIENTOS NOVENTA Y DOS MIL SEISCIENTOS
PESOS ($65.992.600) M/CTE. </t>
  </si>
  <si>
    <t xml:space="preserve">Será hasta el 16 de septiembre de 2021, una vez verificado el perfeccionamiento del mismo, previa aprobación de las garantías correspondientes y la expedición del registro presupuestal. </t>
  </si>
  <si>
    <t>245-2020</t>
  </si>
  <si>
    <t>Adquisición de memorias Ram DDR3, DDR4 y disco de estado sólido para equipos de cómputo de escritorio y portátiles que hacen parte del inventario de Función Pública.</t>
  </si>
  <si>
    <t>Función Pública pagará el valor del Contrato que resulte del proceso de selección, en un (1) solo pago, dentro de los treinta (30) días calendario previa presentación de la factura y expedición del formato único de pagos por parte del Supervisor del Contrato, y certificado de ingreso al almacén, sin que el monto total de los bienes pueda exceder la cuantía total del contrato.</t>
  </si>
  <si>
    <t>Será de sesenta (60) días calendario, contado a partir del perfeccionamiento del mismo, previa expedición del registro presupuestal y aprobación de pólizas.</t>
  </si>
  <si>
    <t>CPS-244-2020</t>
  </si>
  <si>
    <t>LUIS ALEJANDRO RAMIREZ ALVAREZ</t>
  </si>
  <si>
    <t>Prestar servicios profesionales en la Subdirección para apoyar en la identificación y clasificación de instancias y mecanismos de coordinación intra e intersectorial presentes en la Rama Ejecutiva del orden nacional, así como en la identificación y documentación de buenas prácticas de Gobierno Corporativo para el Estado.</t>
  </si>
  <si>
    <t>Función Pública cancelará el valor total de cada contrato en cuatro (4) pagos, así:
a) Un primer pago por valor de TRES MILLONES SETECIENTOS CINCUENTA
MIL PESOS ($3´750.000), con corte a 30 de septiembre de 2020.
b) dos (2) pagos mensuales, cada uno por valor de SIETE MILLONES
QUINIENTOS MIL PESOS ($7.500.000) M/CTE., cada uno.
c) Un (1) pago a la finalización del contrato por la suma de CUATRO MILLONES
QUINIENTOS MIL PESOS ($4.500.000) M/CTE.</t>
  </si>
  <si>
    <t>Será hasta el Dieciocho (18) de diciembre de 2020, contado a partir del perfeccionamiento del mismo y expedición del registro
presupuestal.</t>
  </si>
  <si>
    <t>243-2020</t>
  </si>
  <si>
    <t>GAMA COMPAÑÍA S.A.S</t>
  </si>
  <si>
    <t xml:space="preserve">Contratar el servicio de reparación de muebles del despacho de la Dirección y sus oficinas asesoras, así como los muebles de la Secretaria General del Departamento Administrativo de la Función Pública. </t>
  </si>
  <si>
    <t>Función Pública pagará el valor del Contrato, en un (1) único pago, a la entrega de los bienes muebles reparados y pintados previa presentación de la factura y expedición del certificado de recibido a satisfacción por el supervisor del contrato sin que el monto total de los servicios prestados pueda exceder la cuantía total del mismo</t>
  </si>
  <si>
    <t>Será de sesenta (60) días calendario contados a partir de la suscripción del acta de inicio, previo del perfeccionamiento del mismo, expedición
del registro presupuestal y aprobación de garantías.</t>
  </si>
  <si>
    <t>247-2020</t>
  </si>
  <si>
    <t>Adquirir las grecas y hornos microondas necesarios para el bienestar de los servidores públicos del Departamento Administrativo de la Función Pública, según las especificaciones mínimas establecidas en el presente documento, de conformidad con los lineamientos establecidos en la Tienda Virtual del Estado Colombiano – Grandes Superficies.</t>
  </si>
  <si>
    <t>FUNCIÓN PÚBLICA pagará el valor del contrato en un (1) solo pago, por un valor estimado de NUEVE MILLONES CUARENTA MIL PESOS ($9.040.000)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</si>
  <si>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Será de sesenta (60) días calendario, contados a partir del registro presupuestal y dando cumplimiento al protocolo de bioseguridad, siendo el caso que la entrega se realizare dentro del tiempo de aislamiento preventivo decretado por el Gobierno Nacional. En todo caso, los bienes adquiridos se entregarán a más tardar, en la sede de la
entidad, dentro de los cuarenta y cinco (45) días calendario, siguientes al perfeccionamiento del contrato.</t>
  </si>
  <si>
    <t>YURIANNI YERALDIN BALLEN ARIAS</t>
  </si>
  <si>
    <t>CPS-246-2020</t>
  </si>
  <si>
    <t>DIANA CAROLINA SIACHOQUE SALAMANCA</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</si>
  <si>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de competencia de la dirección técnica.</t>
  </si>
  <si>
    <t>Función Pública cancelará el valor total de cada contrato en cuatro (4) pagos, así:
a) Un primer pago por valor de DOS MILLONES OCHOCIENTOS DIEZ MIL
SEISCIENTOS DOS PESOS ($2’810.602) M/CTE, con corte al último día calendario
de septiembre de 2020.
b) Dos (2) pagos mensuales, con corte al día 30 de cada mes, por valor de SEIS
MILLONES VEINTIDOS MIL SETECIENTOS VEINTE PESOS ($6’022.720) M/CTE.
c) Un último pago a la finalización del contrato, por valor de TRES MILLONES
SEISCIENTOS TRECE MIL SEISCIENTOS TREINTA Y DOS PESOS ($3’613.632)
M/CTE.</t>
  </si>
  <si>
    <t>Será hasta el dieciocho (18) de diciembre de 2020, contado a partir del perfeccionamiento de los mismos y expedición de los registros
presupuestales.</t>
  </si>
  <si>
    <t>CPS-249-2020</t>
  </si>
  <si>
    <t>LAURA PAOLA DÍAZ CARDENAS</t>
  </si>
  <si>
    <t>241-2020</t>
  </si>
  <si>
    <t>Adquirir los elementos de bioseguridad para la Función Pública, conforme a los lineamientos establecidos en el Instrumento de Agregación de Demanda - IAD Emergencia COVID-19.</t>
  </si>
  <si>
    <t>Será hasta sesenta (60) días calendario, a partir del perfeccionamiento y registro presupuestal del contrato, de conformidad con lo estipulado en el Instrumento de Agregación de Demanda - IAD Emergencia COVID-19 de Colombia
Compra Eficiente.</t>
  </si>
  <si>
    <t>242-2020</t>
  </si>
  <si>
    <t>MARKETING STORE SAS</t>
  </si>
  <si>
    <t>235-2020</t>
  </si>
  <si>
    <t>MASIVA SAS</t>
  </si>
  <si>
    <t>Será hasta sesenta (60) días calendario, a partir  perfeccionamiento y registro presupuestal del contrato, de conformidad con lo estipulado en el Instrumento de Agregación de Demanda - IAD Emergencia COVID-19 de Colombia
Compra Eficiente.</t>
  </si>
  <si>
    <t>A-02-02-01-003-003-03 GAS DE PETROLEO Y OTROS HIDROCARBUROS</t>
  </si>
  <si>
    <t>Prestación servicios de apoyo a la gestión en la Oficina Asesora de Comunicaciones PAA Linea 241</t>
  </si>
  <si>
    <t>Prestación servicios profesionales en la Oficina Asesora de Comunicaciones PAA Linea 242</t>
  </si>
  <si>
    <t>Prestación de servicios Profesionales en la Dirección General PAA Linea 243</t>
  </si>
  <si>
    <t>Prestación de servicios Profesionales en la Oficina de Tecnologías de la Información y las Comunicaciones PAA Linea 244</t>
  </si>
  <si>
    <t>CARLOS ORJUELA  EXT. 501
corjuela@funcionpublica.gov.co</t>
  </si>
  <si>
    <t>Prestación de servicios Profesionales en la Oficina de Tecnologías de la Información y las Comunicaciones PAA Linea 245</t>
  </si>
  <si>
    <t>81161501
81161801</t>
  </si>
  <si>
    <t>Suscripción a licencia por dos años de una plataforma de podcast, que permita almacenar y compartir contenidos de audio. PAA Linea 246</t>
  </si>
  <si>
    <t>SUBASTA INVERSA</t>
  </si>
  <si>
    <t xml:space="preserve">43211700
43211600
43201800
</t>
  </si>
  <si>
    <t>A-02-01-01-004-005-01 MAQUINAS PARA OFICINA Y CONTABILIDAD, Y SUS PARTES Y ACCESORIOS</t>
  </si>
  <si>
    <t>Adquisición de la dotación de labor y elementos de trabajo.    LINEA PAA No 251</t>
  </si>
  <si>
    <t>43222600
43223100
83112200</t>
  </si>
  <si>
    <t>Adquisición de solucion de backup  LINEA PAA No 38</t>
  </si>
  <si>
    <t>Garantía extendida del switch de CORE LINEA 249</t>
  </si>
  <si>
    <t xml:space="preserve">
30171600
30141600</t>
  </si>
  <si>
    <t>Prestación de servicios profesionales en seguros  LINEA PAA No 252</t>
  </si>
  <si>
    <r>
      <rPr>
        <strike/>
        <sz val="22"/>
        <rFont val="Arial"/>
        <family val="2"/>
      </rPr>
      <t>81112100
81111500</t>
    </r>
    <r>
      <rPr>
        <strike/>
        <sz val="20"/>
        <rFont val="Arial"/>
        <family val="2"/>
      </rPr>
      <t xml:space="preserve">
43232300
43232400</t>
    </r>
  </si>
  <si>
    <t>Prestación de servicios profesionales LINEA PAA No 253</t>
  </si>
  <si>
    <t>Prestación de servicios profesionales LINEA PAA No 254</t>
  </si>
  <si>
    <t>Prestación de servicios de apoyo a la gestión  LINEA PAA No 255</t>
  </si>
  <si>
    <t>255-2020</t>
  </si>
  <si>
    <t>ORACLE COLOMBIA LTDA</t>
  </si>
  <si>
    <t>Contratar la actualización y renovación del servicio de soporte del Software Update License and Support (SULS) para todo el licenciamiento Oracle y los Servicios de Soporte Técnico de Hardware Oracle Premier Support for Systems para los dos (2) equipos ODA que posee Función Pública de conformidad con los lineamientos establecidos en el Instrumento de Agregación de Demanda suscrito por Colombia Compra Eficiente.</t>
  </si>
  <si>
    <t>Función Pública pagará el valor del Contrato, de conformidad con las condiciones estipuladas en el Instrumento de Agregación de Demanda suscrito por la Agencia Nacional de Contratación Pública - Colombia Compra Eficiente, para los servicios Orecle, previa presentación de la respectiva factura y expedición del certificado de recibido a satisfacción por el Supervisor del Contrato, sin que el monto total de los servicios de soporte pueda exceder la cuantía total del contrato. Función Pública cancelará el valor total del contrato de la siguiente forma: Un (1) pago por el valor total de las suscripciones de soporte previa presentación de la respectiva factura, expedición del certificado de recibido a satisfacción por parte del Supervisor del Contrato.</t>
  </si>
  <si>
    <t>Será hasta el cuatro (4) de octubre de 2021, previa expedición del registro presupuestal, de conformidad con lo estipulado por el Contrato de Agregación de Demanda Nº CCE-139-IAD-2020 de la Tienda Virtual del Estado Colombiano.</t>
  </si>
  <si>
    <t>RAFAEL HUMBERTO RODRIGUEZ BARRIOS</t>
  </si>
  <si>
    <t>257-2020</t>
  </si>
  <si>
    <t xml:space="preserve">Adquisición de video cámara y sus accesorios, para el uso en cubrimiento de eventos virtuales o televisivos, de reuniones, asesorías y capacitaciones ofrecidas por el Departamento Administrativo de la Función Pública. </t>
  </si>
  <si>
    <t xml:space="preserve">Función Pública pagará el valor del contrato en un (1) solo pago, por un valor estimado de DIECISÉIS MILLONES TRESCIENTOS OCHENTA MIL PESOS ($16’380.000,00)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</si>
  <si>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quince (15) días hábiles, contados a partir de la expedición del registro presupuestal. </t>
  </si>
  <si>
    <t>258-2020</t>
  </si>
  <si>
    <t>ORGANIZACIÓN TERPEL S.A.</t>
  </si>
  <si>
    <t xml:space="preserve">Adquirir el suministro de combustible diésel para vehículo de la entidad, camioneta Hyundai, identificado con la placa NBZ761, que hace parte del parque automotor de Función Pública, de conformidad con los lineamientos establecidos en el Acuerdo Marco de Precios para el suministro de combustible, con sistema de control EDS de Colombia Compra Eficiente. </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</si>
  <si>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t>
  </si>
  <si>
    <t xml:space="preserve">Hasta el treinta y uno (31) de diciembre de 2020, previa expedición del registro presupuestal y demás condiciones establecidas en el Acuerdo Marco de Precios suscrito por Colombia Compra Eficiente. </t>
  </si>
  <si>
    <t xml:space="preserve">MILTON ANDRÉS PINILLA CÁRDENAS         </t>
  </si>
  <si>
    <t>CPS-260-2020</t>
  </si>
  <si>
    <t>OSCAR ORLANDO VALDERRAMA CASALLAS</t>
  </si>
  <si>
    <t>Prestar servicios profesionales en la Oficina Asesora de Comunicaciones de Función Pública para apoyar la maquetación para la presentación y navegabilidad del Gestor Normativo de Función Pública.</t>
  </si>
  <si>
    <t>Función Pública cancelará el valor total del contrato en tres (3) pagos, así:
a) Un primer pago por valor de TRES MILLONES CUATROCIENTOS
DIECINUEVE MIL SETECIENTOS NOVENTA Y SIETE PESOS ($3’419.797)
M/CTE, con corte al 31 de octubre de 2020.
b) Un segundo pago por la suma de TRES MILLONES NOVECIENTOS
CUARENTA Y CINCO MIL NOVECIENTOS VEINTE PESOS ($3’945.920)
M/CTE, correspondiente al mes de noviembre de 2020
c) Un tercer y último pago por valor de QUINIENTOS VEINTISEIS MIL CIENTO
VEINTITRES PESOS ($526.123) M/CTE, a la finalización del contrato</t>
  </si>
  <si>
    <t>Hasta el (4) cuatro de diciembre de 2020,
contado a partir del perfeccionamiento del mismo y registro presupuestal.</t>
  </si>
  <si>
    <t>CPS-254-2020</t>
  </si>
  <si>
    <t>GINNA MARGARETH NIÑO SUAREZ</t>
  </si>
  <si>
    <t>Prestar servicios profesionales en la Dirección General de Función Pública, para apoyar en el seguimiento a los Actos Legislativos y/o Proyectos de Ley que se adelanten en el Congreso de la República frente al Sector de la Función Pública o que guarden relación con los temas de competencia del Departamento Administrativo de la función Pública.</t>
  </si>
  <si>
    <t>Función Pública cancelará el valor total de cada contrato en cuatro (4) pagos, así:
a) Un primer pago por valor de UN MILLÓN DOSCIENTOS CUARENTA MIL PESOS
($1´240.000), con corte al 30 de septiembre de 2020.
b) Dos (2) pagos mensuales, cada uno por valor de SEIS MILLONES DOSCIENTOS
MIL PESOS ($6.200.000) M/CTE.
c) Un (1) pago a la finalización del contrato por la suma de TRES MILLONES
SETECIENTOS VEINTE MIL PESOS ($3.720.000) M/CTE.</t>
  </si>
  <si>
    <t>Será hasta el dieciocho (18) de diciembre de 2020, contado a partir del perfeccionamiento del mismo y expedición del registro presupuestal.</t>
  </si>
  <si>
    <t>ARMANDO LOPEZ CORTES</t>
  </si>
  <si>
    <t>CPS-261-2020</t>
  </si>
  <si>
    <t>JUAN CARLOS HERRERA BEDOYA</t>
  </si>
  <si>
    <t xml:space="preserve">Prestar servicios profesionales en la Oficina de Técnologías de la Información y las Comunicaciones para apoyar el desarrollo e implementación en lenguaje PHP de un módulo en el Gestor Normativo del Departamento, de acuerdo al diseño suministrado por
la Entidad. </t>
  </si>
  <si>
    <t>Función Pública cancelará el valor total del contrato en tres (3) pagos, así: a) Un primer pago por valor de TRES MILLONES NOVENTA Y OCHO MIL
CUATROCIENTOS CINCUENTA Y UN PESOS ($3.098.451) M/CTE, con corte al 31
de octubre de 2020.
b) Un (1) pago mensual, por valor de TRES MILLONES OCHOCIENTOS CUARENTA Y
DOS MIL OCHENTA PESOS ($3.842.080) M/CTE.
c) Un (1) pago a la finalización del contrato por valor de DOS MILLONES DOSCIENTOS
TREINTA MIL OCHOCIENTOS OCHENTA Y CINCO PESOS ($2.230.885) M/CTE.</t>
  </si>
  <si>
    <t>Hasta el dieciocho (18) de diciembre de 2020, contados a partir del perfeccionamiento del mismo y registro presupuestal.</t>
  </si>
  <si>
    <t>256-2020</t>
  </si>
  <si>
    <t>Adquirir la Póliza de Responsabilidad Civil de vehículos para la protección de los automóviles pertenecientes al parque automotor de Función Pública, según las especificaciones técnicas mínimas que se describen en el presente documento</t>
  </si>
  <si>
    <t xml:space="preserve">Será hasta el 26 de agosto de 2021, inclusive, de acuerdo a las fechas y condiciones establecidas en la ficha técnica del presente documento, de conformidad con lo estipulado por el Acuerdo Marco de Precios de Colombia Compra Eficiente. </t>
  </si>
  <si>
    <t xml:space="preserve">LUCY EDITH VILLARRAGA   (desde 04-08-2020)              FERNANDO AUGUSTO SEGURA RESTREPO                           </t>
  </si>
  <si>
    <t>259-2020</t>
  </si>
  <si>
    <t>INVERSIONES Y VALORES DEL
CARIBE- INVALCA SAS</t>
  </si>
  <si>
    <t>Será hasta sesenta (60) días calendario, a partir del perfeccionamiento y registro presupuestal del contrato, de conformidad con lo estipulado en el Instrumento de Agregación de Demanda - IAD Emergencia COVID-19 de Colombia
Compra Eficiente</t>
  </si>
  <si>
    <t>Accesorios para equipos de cómputo LINEA No. 250</t>
  </si>
  <si>
    <t>Adquisicion de Cámaras y diademas para computador LÍNEA PAA No 231</t>
  </si>
  <si>
    <t>Contratar el servicio de Mantenimiento y cargue de extintores de la Función Pública, incluidos repuestos.   LINEA PAA No 256</t>
  </si>
  <si>
    <t>Adquirir pines evaluación meritocrático LÍNEA PAA No. 257</t>
  </si>
  <si>
    <t>Adquisicion de Cámaras y diademas para computador LÍNEA PAA No 258</t>
  </si>
  <si>
    <t>Consumible de impresión para impresora de carnés. LINEA PAA No 259</t>
  </si>
  <si>
    <t>Equipo Aro de luz led con trípode para celular de uso en transmisiones virtuales o televisivas  LINEA PAA No 260</t>
  </si>
  <si>
    <t>24131501
24131507</t>
  </si>
  <si>
    <t>Adquisición de un congelador de puerta frontal para la sala de lactancia LINEA PAA No 261</t>
  </si>
  <si>
    <t>JULIAN ALBERTO TRUJILLO MARIN
COORDINADOR (E) GRUPO GESTIÓN ADMINISTRATIVA</t>
  </si>
  <si>
    <t>268-2020</t>
  </si>
  <si>
    <t>UT SERTAL CCE TECNOLOGIA</t>
  </si>
  <si>
    <t>Adquisición de equipos de cómputo para 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</si>
  <si>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CCENEG-018-1-2019, para la compra o alquiler de Equipos Tecnológicos y Periféricos en las entidades del Estado, previa presentación de la respectiva factura, ingreso al almacén y
expedición del certificado de recibido a satisfacción por parte del Supervisor del Contrato, sin que el monto total de los adquiridos pueda exceder la cuantía total del contrato.</t>
  </si>
  <si>
    <t>Hasta el veinte (20) de diciembre del 2020.</t>
  </si>
  <si>
    <t>269-2020</t>
  </si>
  <si>
    <t>SISTETRONICS LTDA</t>
  </si>
  <si>
    <t>270-2020</t>
  </si>
  <si>
    <t>274-2020</t>
  </si>
  <si>
    <t>DISPAPELES S.A.S</t>
  </si>
  <si>
    <t>Adquisición de insumos de papelería, útiles de escritorio y oficina para el uso de las dependencias de Función Pública, acorde a los requerimientos detallados en la Ficha Técnica.</t>
  </si>
  <si>
    <t>Función Pública pagará el valor del Contrato que resulte del proceso de selección, en un (1) solo pago, dentro de los treinta (30) días calendario previa presentación de la factura, expedición del formato único de pagos por parte del Supervisor, y el respectivo ingreso al Almacén, sin que el monto total de los bienes adquiridos exceda la cuantía total del mismo.</t>
  </si>
  <si>
    <t xml:space="preserve"> Será hasta el 20 de diciembre del 2020, contado a partir del perfeccionamiento del mismo, expedición del registro presupuestal y aprobación de pólizas.</t>
  </si>
  <si>
    <t>279-2020</t>
  </si>
  <si>
    <t>JDC INGENIERIA Y CONSTRUCCIÓN SAS</t>
  </si>
  <si>
    <t xml:space="preserve">Efectuar el mantenimiento y reparaciones locativas, de fachada, vigas canales y cubiertas en el Edificio Sede del Departamento Administrativo de la Función Pública, según las especificaciones mínimas establecidas en el anexo técnico. </t>
  </si>
  <si>
    <t xml:space="preserve">Función Pública pagará el valor del Contrato, en un (1) único pago, al recibo y aprobación por parte del supervisor del contrato de la perfecta ejecución de las actividades de reparación, previa presentación de la factura y expedición del certificado de recibido a satisfacción por el supervisor del contrato sin que el monto total de los servicios prestados pueda exceder la cuantía total del mismo. </t>
  </si>
  <si>
    <t xml:space="preserve">Será de un (1) mes, contado a partir del
perfeccionamiento del mismo, expedición del registro presupuestal, aprobación de las pólizas y firma del Acta de Inicio. </t>
  </si>
  <si>
    <t>276-2020</t>
  </si>
  <si>
    <t>SANOLIVAR S.A.S</t>
  </si>
  <si>
    <t>Adquisición de una solución de respaldo de la información, compatible con la solución Hyperconvergente HPE Simplivity DL380 Gen10 que posee la entidad para Función Pública, acorde con las especificaciones mínimas establecidas la Ficha Técnica.</t>
  </si>
  <si>
    <t>Un primer pago equivalente al 15% del valor total del contrato, a la entrega del servidor y los elementos que lo componen previa presentación de la respectiva factura y expedición del certificado de recibido a satisfacción por parte del Supervisor del Contrato y el ingreso de los bienes al almacén.
8.1.2. Un segundo pago equivalente al 75% del valor total del contrato, a la entrega del Sistema de backup a disco HPE StoreOnce 3640 48TB System y elementos que lo componen previa
presentación de la respectiva factura y expedición del certificado de recibido a satisfacción por parte del Supervisor del Contrato y el ingreso de los bienes al almacén.
8.1.3. Un tercer y último pago equivalente al 10% del valor total del contrato, por instalación integral de la solución, previa entrega de las garantías de la solución y de la respectiva factura y expedición del certificado de recibido a satisfacción por parte del Supervisor del
Contrato.</t>
  </si>
  <si>
    <t>Será hasta el veintitrés (23) de diciembre de 2020, una vez verificado el perfeccionamiento del mismo, previa aprobación de las garantías correspondientes y la expedición del registro presupuestal</t>
  </si>
  <si>
    <t>CARLOS EDUARDO ORJUELO OLIVEROS</t>
  </si>
  <si>
    <t>278-2020</t>
  </si>
  <si>
    <t>SOAIN SOFTWARE ASSOCIATES SAS</t>
  </si>
  <si>
    <t>Contratar la renovación de la suscripción al soporte y las Licencias de productos Red Hat que posee Función Pública; así como una nueva suscripción y soporte para una (1) Licencia Red Hat JBoss Enterprise Application Platform (JBoss EAP), acorde con lo especificado en la Ficha Técnica del proceso.</t>
  </si>
  <si>
    <t>Función Pública pagará el valor del contrato en un (1) único pago, previa entrega de la certificación de indique la renovación de la suscripción y el derecho de uso por dos (2) años de los servicios de soporte, para totalidad de las renovaciones y la nueva suscripción
y Licencia, previa presentación de la respectiva factura y expedición del certificado de recibido a satisfacción por parte del supervisor del contrato.</t>
  </si>
  <si>
    <t>Será hasta el 20 de diciembre de 2020, contado a partir del perfeccionamiento del contrato, expedición del registro presupuestal, aprobación de pólizas.</t>
  </si>
  <si>
    <t>277-2020</t>
  </si>
  <si>
    <t>COMPENSAR</t>
  </si>
  <si>
    <t>Contratar la prestación de servicios para apoyar al Grupo de Gestión Humana en el desarrollo de las actividades relacionadas con la ejecución de las líneas estratégicas de Talento Humano y de los programas de Bienestar Social Laboral para mejorar el clima laboral, la cultura organizacional y la calidad de vida de los funcionarios del Departamento Administrativo de la Función Pública y su núcleo Familiar.</t>
  </si>
  <si>
    <t xml:space="preserve">Función Pública cancelará el valor de cada factura por cada actividad y/o evento efectivamente prestado, de conformidad con la propuesta que hace parte integral del presente contrato, incluido IVA y demás gastos asociados a la ejecución del contrato, previa presentación del informe de ejecución correspondiente y del certificado de recibo a satisfacción firmado por el supervisor, sin que el monto total de los servicios prestados pueda exceder la cuantía total del contrato. </t>
  </si>
  <si>
    <t>Será hasta el 18 de diciembre
de 2020, previo perfeccionamiento del mismo, expedición del registro presupuestal y aprobación de garantías.</t>
  </si>
  <si>
    <t>DIANA CAROLINA GOMEZ GONZALEZ</t>
  </si>
  <si>
    <t>CPS-265-2020</t>
  </si>
  <si>
    <t>PAOLA SPADA</t>
  </si>
  <si>
    <t>Prestar servicios profesionales en la Subdirección, para apoyar en la identificación y documentación de criterios, lineamientos y buenas prácticas de gobierno corporativo, que puedan ser incorporados por el Gobierno Nacional para fortalecer la eficiencia y productividad del Estado.</t>
  </si>
  <si>
    <t>Función Pública cancelará el valor total de cada contrato en tres (3) pagos, así:
a) Un primer pago por valor de TRES MILLONES TRESCIENTOS MIL PESOS
($3´300.000), con corte al último día calendario de octubre de 2020.
b) Un (1) pago mensual, por valor de NUEVE MILLONES DE PESOS ($9.000.000)
M/CTE.                                                                                                                        C) Un (1) pago a la finalización del contrato por la suma de CINCO MILLONES
CUATROCIENTOS MIL PESOS ($5.400.000) M/CTE.</t>
  </si>
  <si>
    <t>273-2020</t>
  </si>
  <si>
    <t>Función Pública pagará el valor del Contrato que resulte del proceso de selección, distribuidos en mensualidades vencidas , de acuerdo con el servicio efectivamente recibido, teniendo en cuenta que no variará de acuerdo a la cantidad de procesos y tutelas revisadas, siendo el límite de procesos y tutelas a revisar cuatrocientos setenta (470), es decir, que el va lor de cada uno de los pagos mensuales no dependerá del número de procesos judiciales y acciones de tutela que permanezcan en vigilancia y control, toda vez que el número de procesos puede variar de acuerdo con las necesidades de la Entidad.</t>
  </si>
  <si>
    <t>Será hasta el treinta y uno (31) de julio de 2022, contado a partir del perfeccionamiento del mismo, previa expedición del registro presupuestal y aprobación de garantías.</t>
  </si>
  <si>
    <t>272-2020</t>
  </si>
  <si>
    <t>GRUPO EMPRESARIAL ESTRATEGAS SAS</t>
  </si>
  <si>
    <t>Contratar el servicio de mano de obra para la demolición de los cuartos de acopio ubicados en el primer (1) piso de Función Pública.</t>
  </si>
  <si>
    <t xml:space="preserve">Función Pública pagará el valor del Contrato, en un (1) único pago, a la entrega de la perfecta demolición de los cuartos de acopio, previa presentación de la factura y expedición del certificado de recibido a satisfacción por el supervisor del contrato sin que el monto total de los servicios prestados pueda exceder la cuantía total del mismo. </t>
  </si>
  <si>
    <t xml:space="preserve">Será de quince (15) días calendario contados a partir de la suscripción del acta de inicio, previo del perfeccionamiento del mismo, registro
presupuestal y aprobación de garantías. </t>
  </si>
  <si>
    <t>CPS-262-2020</t>
  </si>
  <si>
    <t>PAULA ANDREA RUIZ CASTILLO</t>
  </si>
  <si>
    <t>Prestar servicios de apoyo a la gestión en la Oficina Asesora de Comunicaciones de Función Pública para fortalecer las labores del equipo de trabajo en temas relacionados con el monitoreo diario de medios, el seguimiento de eventos y la redacción de textos para la difusión de contenido y la socialización de los productos y servicios de la Entidad.</t>
  </si>
  <si>
    <t>Función Pública cancelará el valor total del contrato en tres (3) pagos, así:
a) Un (1) primer pago por valor de UN MILLÓN DOSCIENTOS CUARENTA Y
SEIS MIL SESENTA Y OCHO PESOS ($ 1.246.068) M/CTE, con corte al 31
de octubre de 2020.
b) Un (1) pago mensual, por valor de DOS MILLONES SETENTA Y SEIS MIL
OCHOCIENTOS PESOS ($2.076.800) M/CTE.
c) Un (1) pago a la finalización del contrato por la suma de UN MILLÓN
DOSCIENTOS CUARENTA Y SEIS MIL SESENTA Y OCHO PESOS ($
1.246.068) M/CTE.</t>
  </si>
  <si>
    <t>CPS-271-2020</t>
  </si>
  <si>
    <t>ANDRES FELIPE DE ORCAJO VELEZ</t>
  </si>
  <si>
    <t xml:space="preserve">Prestar servicios profesionales en la Oficina de Técnologías de la Información y las Comunicaciones para apoyar el desarrollo e implementación en lenguaje PHP de un módulo en el Gestor Normativo del Departamento, de acuerdo al diseño suministrado por la Entidad. </t>
  </si>
  <si>
    <t>FORMA DE PAGO:
Función Pública cancelará el valor total del contrato en tres (3) pagos, así:a) Un primer pago por valor de TRESCIENTOS OCHENTA Y CUATRO MIL
DOSCIENTOS OCHO PESOS ($384.208) M/CTE, con corte al último día calendario
del mes de octubre de 2020.
b) Un (1) pago mensual, por valor de TRES MILLONES OCHOCIENTOS CUARENTA Y
DOS MIL OCHENTA PESOS ($3.842.080) M/CTE.
c) Un (1) pago a la finalización del contrato por valor de DOS MILLONES
TRESCIENTOS CINCO MIL DOSCIENTOS CUARENTA Y OCHO PESOS
($2.305.248) M/CTE.</t>
  </si>
  <si>
    <t>CPS-263-2020</t>
  </si>
  <si>
    <t>CRISTIAN DARIO ZAMBRANO ROJAS</t>
  </si>
  <si>
    <t xml:space="preserve">Prestar los servicios profesionales en la Dirección de Gestión del Conocimiento de Función Pública, para apoyar la documentación, revisión y ajuste de la información con la que cuenta el área para el acompañamiento a las entidades públicas y facilitar la compresión de la dimensión sexta del MIPG. </t>
  </si>
  <si>
    <t xml:space="preserve">Función Pública cancelará el valor total del contrato en tres (3) pagos, así:
a) Un primer pago, por valor de UN MILLÓN CIENTO VEINTIÚN MIL CUATROC IENTOS SETENTA Y DOS PESOS ($1.121.472) Con corte al último día calendario del mes de octubre de 2020.
b) Un pago mensual, por valor de DOS MILLONES OCHOCIENTOS TRES MIL SEISCIENTOS OCHENTA PESOS ($2.803.680), M/Cte.
c) Un (1) pago a la finalización del contrato por la suma de UN MILLÓN SEISCIENTOS OCHENTA Y DOS MIL DOSCIENTOS OCHO PESOS ($1'682.208) M/CTE 
</t>
  </si>
  <si>
    <t>KATHERIN MUNAR GONZALEZ</t>
  </si>
  <si>
    <t>CPS-266-2020</t>
  </si>
  <si>
    <t>DIANA ESMERALDA GALEANO NAVARRO</t>
  </si>
  <si>
    <t>Prestar los servicios profesionales en el grupo de Gestión Humana de la Secretaría General en los temas legales y jurídicos de la dependencia.</t>
  </si>
  <si>
    <t>Función Pública cancelará el valor total del contrato en tres (03) pagos, así:
a) Un primer pago por valor de UN MILLÓN SEISCIENTOS NOVENTA Y SEIS
MIL CINCUENTA Y TRES PESOS ($1.696.053) M/CTE, con corte a treinta
de octubre de 2020. b) Una (01) mensualidad vencida, por valor por valor de CINCO MILLONES
OCHENTA Y OCHO MIL CIENTO SESENTA PESOS ($5.088.160) M/CTE.
c) Un último pago a la finalización del contrato por valor de TRES MILLONES
CINCUENTA Y DOS MIL OCHOCIENTOS NOVENTA Y SEIS PESOS
($3.052.896) M/CTE.</t>
  </si>
  <si>
    <t>CPS-267-2020</t>
  </si>
  <si>
    <t>CAMILO ANDRÉS PALACIOS CAMARGO</t>
  </si>
  <si>
    <t>Prestar servicios de apoyo a la gestión en la Dirección Jurídica de Función Pública para el soporte técnico en el cargue de la información a visualizar en el Gestor Normativo.</t>
  </si>
  <si>
    <t>Función Pública cancelará el valor total del contrato en tres (3) pagos así:
1) Un primer pago, por valor de SEISCIENTOS CUARENTA MIL TRESCIENTOS CUARENTA Y SEIS PESOS ($640.346) M/CTE, con corte al último día del mes de octubre de 2020.
2) Un pago mensual, con corte al treinta (30) de noviembre de 2020, por valor de UN MILLON NOVECIENTOS VEINTIUN MIL CUARENTA PESOS ($1’921.040) M/CTE.
3) Un último pago a la finalización del contrato por valor de UN MILLON CIENTO CINCUENTA Y DOS MIL SEISCIENTOS VEINTICUATRO PESOS (1’152.624) M/CTE</t>
  </si>
  <si>
    <t>264-2020</t>
  </si>
  <si>
    <t>JARGU S.A. CORREDORES DE SEGUROS</t>
  </si>
  <si>
    <t>Prestar servicios especializados de intermediación en la revisión adecuación, y manejo de los programas de seguros y la adquisición de pólizas para proteger las
personas, la cobertura del riesgo de los bienes e intereses patrimoniales del Departamento Administrativo de la Función Pública, así como de aquellos por los cuales
sea o fuere legalmente responsable, de acuerdo con las especificaciones técnicas establecidas.</t>
  </si>
  <si>
    <t xml:space="preserve">Función Pública cancelará el valor del contrato así:
1. Un primer pago correspondiente al setenta por ciento (70%) del valor total de
contrato, previa presentación aprobación por parte del supervisor de los productos
Nº 1 y 2, de la factura, la expedición del formato único de pago por parte del
Supervisor del Contrato, sin que el monto total de los servicios prestados pueda
exceder la cuantía asignada para el presente proceso.
2. Un segundo (2) pago, correspondiente al treinta por ciento (30%) del valor total
del contrato, previa presentación y aprobación por parte del supervisor de los
productos Nº 3 y 4, de la factura, la expedición del formato único de pago por parte
del Supervisor del Contrato, sin que el monto total de los servicios prestados pueda
exceder la cuantía asignada para el presente proceso </t>
  </si>
  <si>
    <t>Será por 15 meses o hasta la terminación del contrato de seguros, contado a partir del perfeccionamiento del mismo, previa expedición del registro presupuestal aprobación de garantías y suscripción del acta de inicio.</t>
  </si>
  <si>
    <t>VALOR NETO DEL CONTRATO VIGENCIA 2020</t>
  </si>
  <si>
    <t>275-2020</t>
  </si>
  <si>
    <t>UNION TEMPORAL ECOLIMPIEZA</t>
  </si>
  <si>
    <t xml:space="preserve">Prestar el Servicio Integral de Aseo y Cafetería, incluidos los elementos que se detallan en la ficha técnica del Acuerdo Marco de Precios, en las instalaciones físicas del Departamento Administrativo de la Función Pública, ubicadas en la Carrera 6 N° 12 – 62 Candelaria de la ciudad de Bogotá D.C. </t>
  </si>
  <si>
    <t xml:space="preserve">Función Pública pagará el valor del Contrato, de conformidad con las condiciones estipuladas por Colombia Compra Eficiente, en el Acuerdo Marco de Precios, para el suministro del servicio integral de aseo y cafetería III, CCE-972-AMP-2019, previa presentación de la respectiva factura y expedición del certificado de recibido a satisfacción por parte del Supervisor del Contrato, sin que el monto total de los servicios de soporte pueda exceder la cuantía total del contrato. </t>
  </si>
  <si>
    <t xml:space="preserve">Será de diecinueve (19) meses, contados a partir del dieciocho (18) de noviembre de 2020, previa expedición de la Orden de Compra, Registro Presupuestal, aprobación de garantías y acta de inicio, de conformidad con lo estipulado por el Acuerdo Marco de Precios de Colombia Compra Eficiente.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</si>
</sst>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95" x14ac:knownFonts="1">
    <font>
      <sz val="16"/>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8"/>
      <name val="Arial"/>
      <family val="2"/>
    </font>
    <font>
      <sz val="20"/>
      <name val="Arial"/>
      <family val="2"/>
    </font>
    <font>
      <b/>
      <sz val="20"/>
      <color indexed="81"/>
      <name val="Tahoma"/>
      <family val="2"/>
    </font>
    <font>
      <sz val="20"/>
      <color indexed="81"/>
      <name val="Tahoma"/>
      <family val="2"/>
    </font>
    <font>
      <b/>
      <sz val="48"/>
      <color theme="5" tint="-0.499984740745262"/>
      <name val="Calibri"/>
      <family val="2"/>
      <scheme val="minor"/>
    </font>
    <font>
      <b/>
      <sz val="32"/>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sz val="48"/>
      <color theme="1"/>
      <name val="Calibri"/>
      <family val="2"/>
      <scheme val="minor"/>
    </font>
    <font>
      <b/>
      <sz val="36"/>
      <name val="Arial"/>
      <family val="2"/>
    </font>
    <font>
      <b/>
      <sz val="18"/>
      <color theme="1"/>
      <name val="Arial"/>
      <family val="2"/>
    </font>
    <font>
      <b/>
      <sz val="20"/>
      <color theme="1"/>
      <name val="Arial"/>
      <family val="2"/>
    </font>
    <font>
      <strike/>
      <sz val="20"/>
      <name val="Arial"/>
      <family val="2"/>
    </font>
    <font>
      <b/>
      <strike/>
      <sz val="32"/>
      <name val="Arial"/>
      <family val="2"/>
    </font>
    <font>
      <b/>
      <strike/>
      <sz val="32"/>
      <color rgb="FFFF0000"/>
      <name val="Arial"/>
      <family val="2"/>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sz val="36"/>
      <name val="Arial"/>
      <family val="2"/>
    </font>
    <font>
      <b/>
      <sz val="36"/>
      <color theme="1"/>
      <name val="Arial"/>
      <family val="2"/>
    </font>
    <font>
      <strike/>
      <sz val="36"/>
      <name val="Arial"/>
      <family val="2"/>
    </font>
    <font>
      <b/>
      <strike/>
      <sz val="36"/>
      <name val="Arial"/>
      <family val="2"/>
    </font>
    <font>
      <strike/>
      <sz val="22"/>
      <name val="Arial"/>
      <family val="2"/>
    </font>
    <font>
      <sz val="36"/>
      <color theme="1"/>
      <name val="Arial"/>
      <family val="2"/>
    </font>
    <font>
      <sz val="36"/>
      <color theme="1"/>
      <name val="Calibri"/>
      <family val="2"/>
      <scheme val="minor"/>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49">
    <xf numFmtId="0" fontId="0" fillId="0" borderId="0"/>
    <xf numFmtId="0" fontId="28" fillId="2" borderId="0" applyNumberFormat="0" applyBorder="0" applyAlignment="0" applyProtection="0"/>
    <xf numFmtId="41" fontId="32" fillId="0" borderId="0" applyFont="0" applyFill="0" applyBorder="0" applyAlignment="0" applyProtection="0"/>
    <xf numFmtId="0" fontId="40" fillId="0" borderId="0" applyNumberForma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26" fillId="0" borderId="0" applyFont="0" applyFill="0" applyBorder="0" applyAlignment="0" applyProtection="0"/>
    <xf numFmtId="41" fontId="32" fillId="0" borderId="0" applyFont="0" applyFill="0" applyBorder="0" applyAlignment="0" applyProtection="0"/>
    <xf numFmtId="0" fontId="64" fillId="0" borderId="0"/>
    <xf numFmtId="0" fontId="32" fillId="0" borderId="0"/>
    <xf numFmtId="9" fontId="32"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0" fontId="19" fillId="0" borderId="0"/>
    <xf numFmtId="9" fontId="19" fillId="0" borderId="0" applyFont="0" applyFill="0" applyBorder="0" applyAlignment="0" applyProtection="0"/>
    <xf numFmtId="164"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6" fontId="15" fillId="0" borderId="0" applyFont="0" applyFill="0" applyBorder="0" applyAlignment="0" applyProtection="0"/>
    <xf numFmtId="42" fontId="15"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7" fontId="13" fillId="0" borderId="0" applyFont="0" applyFill="0" applyBorder="0" applyAlignment="0" applyProtection="0"/>
    <xf numFmtId="0" fontId="13" fillId="0" borderId="0"/>
    <xf numFmtId="42" fontId="12" fillId="0" borderId="0" applyFont="0" applyFill="0" applyBorder="0" applyAlignment="0" applyProtection="0"/>
    <xf numFmtId="9" fontId="12" fillId="0" borderId="0" applyFont="0" applyFill="0" applyBorder="0" applyAlignment="0" applyProtection="0"/>
    <xf numFmtId="0" fontId="12" fillId="0" borderId="0"/>
    <xf numFmtId="167"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7" fontId="10" fillId="0" borderId="0" applyFont="0" applyFill="0" applyBorder="0" applyAlignment="0" applyProtection="0"/>
    <xf numFmtId="42"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164" fontId="26"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44" fontId="26"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0" fontId="6" fillId="0" borderId="0"/>
    <xf numFmtId="44" fontId="6"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1" fontId="6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2" fontId="2" fillId="0" borderId="0" applyFont="0" applyFill="0" applyBorder="0" applyAlignment="0" applyProtection="0"/>
  </cellStyleXfs>
  <cellXfs count="218">
    <xf numFmtId="0" fontId="0" fillId="0" borderId="0" xfId="0"/>
    <xf numFmtId="0" fontId="3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1" fillId="0" borderId="0" xfId="0" applyFont="1" applyBorder="1" applyAlignment="1">
      <alignment vertical="center" wrapText="1"/>
    </xf>
    <xf numFmtId="0" fontId="0" fillId="0" borderId="0" xfId="0" applyFont="1" applyFill="1" applyBorder="1" applyAlignment="1">
      <alignment horizontal="center" vertical="center" wrapText="1"/>
    </xf>
    <xf numFmtId="0" fontId="33"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36" fillId="4" borderId="0" xfId="0" applyFont="1" applyFill="1" applyBorder="1" applyAlignment="1">
      <alignment horizontal="center" vertical="center" wrapText="1"/>
    </xf>
    <xf numFmtId="0" fontId="37"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3" borderId="0" xfId="0" applyFont="1" applyFill="1" applyAlignment="1">
      <alignment horizontal="center" vertical="center" wrapText="1"/>
    </xf>
    <xf numFmtId="0" fontId="30" fillId="0" borderId="2" xfId="0" applyFont="1" applyBorder="1" applyAlignment="1">
      <alignment horizontal="center" vertical="center" wrapText="1"/>
    </xf>
    <xf numFmtId="0" fontId="33" fillId="4" borderId="0" xfId="0" applyFont="1" applyFill="1" applyAlignment="1">
      <alignment vertical="center" wrapText="1"/>
    </xf>
    <xf numFmtId="0" fontId="3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1" fillId="0" borderId="0" xfId="3" quotePrefix="1" applyFont="1" applyBorder="1" applyAlignment="1">
      <alignment horizontal="center" vertical="center" wrapText="1"/>
    </xf>
    <xf numFmtId="0" fontId="27"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2" fillId="0" borderId="2" xfId="0" applyFont="1" applyBorder="1" applyAlignment="1">
      <alignment horizontal="center" vertical="center" wrapText="1"/>
    </xf>
    <xf numFmtId="167" fontId="33" fillId="4" borderId="0" xfId="0" applyNumberFormat="1" applyFont="1" applyFill="1" applyAlignment="1">
      <alignment vertical="center" wrapText="1"/>
    </xf>
    <xf numFmtId="171" fontId="33" fillId="4" borderId="0" xfId="0" applyNumberFormat="1" applyFont="1" applyFill="1" applyAlignment="1">
      <alignment vertical="center" wrapText="1"/>
    </xf>
    <xf numFmtId="0" fontId="54" fillId="4" borderId="17" xfId="1" applyFont="1" applyFill="1" applyBorder="1" applyAlignment="1">
      <alignment horizontal="center" vertical="center" wrapText="1"/>
    </xf>
    <xf numFmtId="0" fontId="0" fillId="4" borderId="0" xfId="0" applyFill="1"/>
    <xf numFmtId="0" fontId="0" fillId="0" borderId="0" xfId="0" applyFill="1"/>
    <xf numFmtId="0" fontId="61" fillId="4" borderId="0" xfId="0" applyFont="1" applyFill="1"/>
    <xf numFmtId="0" fontId="61" fillId="0" borderId="0" xfId="0" applyFont="1" applyFill="1"/>
    <xf numFmtId="0" fontId="55" fillId="4" borderId="0" xfId="0" applyFont="1" applyFill="1" applyBorder="1" applyAlignment="1">
      <alignment horizontal="center" vertical="center" wrapText="1"/>
    </xf>
    <xf numFmtId="39" fontId="58" fillId="3" borderId="2" xfId="9" applyNumberFormat="1" applyFont="1" applyFill="1" applyBorder="1" applyAlignment="1">
      <alignment horizontal="right" vertical="center" wrapText="1"/>
    </xf>
    <xf numFmtId="0" fontId="0" fillId="3" borderId="0" xfId="0" applyFill="1"/>
    <xf numFmtId="0" fontId="52" fillId="7" borderId="16" xfId="1" applyFont="1" applyFill="1" applyBorder="1" applyAlignment="1">
      <alignment horizontal="center" vertical="center" wrapText="1"/>
    </xf>
    <xf numFmtId="0" fontId="53" fillId="7" borderId="16" xfId="1" applyFont="1" applyFill="1" applyBorder="1" applyAlignment="1">
      <alignment horizontal="center" vertical="center" wrapText="1"/>
    </xf>
    <xf numFmtId="0" fontId="30"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2"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26" fillId="3" borderId="2" xfId="0" applyNumberFormat="1" applyFont="1" applyFill="1" applyBorder="1" applyAlignment="1">
      <alignment wrapText="1"/>
    </xf>
    <xf numFmtId="0" fontId="30" fillId="3" borderId="11" xfId="0" applyFont="1" applyFill="1" applyBorder="1" applyAlignment="1">
      <alignment horizontal="center" vertical="center" wrapText="1"/>
    </xf>
    <xf numFmtId="14" fontId="48"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1"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26"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37" fillId="3" borderId="0"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0" fillId="0" borderId="0" xfId="0" applyAlignment="1">
      <alignment horizontal="center" vertical="center"/>
    </xf>
    <xf numFmtId="0" fontId="61" fillId="0" borderId="0" xfId="0" applyFont="1"/>
    <xf numFmtId="0" fontId="61" fillId="3" borderId="0" xfId="0" applyFont="1" applyFill="1"/>
    <xf numFmtId="0" fontId="69" fillId="0" borderId="0" xfId="0" applyFont="1" applyFill="1" applyBorder="1" applyAlignment="1">
      <alignment horizontal="center" vertical="center" wrapText="1"/>
    </xf>
    <xf numFmtId="0" fontId="70" fillId="0" borderId="0" xfId="0" applyFont="1" applyBorder="1" applyAlignment="1">
      <alignment horizontal="right" vertical="center" wrapText="1"/>
    </xf>
    <xf numFmtId="0" fontId="69" fillId="0" borderId="0" xfId="0" applyFont="1" applyFill="1" applyAlignment="1">
      <alignment horizontal="center" vertical="center" wrapText="1"/>
    </xf>
    <xf numFmtId="0" fontId="70" fillId="0" borderId="0" xfId="0" applyFont="1" applyFill="1" applyAlignment="1">
      <alignment horizontal="right" vertical="center" wrapText="1"/>
    </xf>
    <xf numFmtId="0" fontId="69" fillId="3" borderId="0" xfId="0" applyFont="1" applyFill="1" applyAlignment="1">
      <alignment horizontal="center" vertical="center" wrapText="1"/>
    </xf>
    <xf numFmtId="0" fontId="70" fillId="3" borderId="0" xfId="0" applyFont="1" applyFill="1" applyBorder="1" applyAlignment="1">
      <alignment horizontal="right" vertical="center" wrapText="1"/>
    </xf>
    <xf numFmtId="171" fontId="70" fillId="3" borderId="0" xfId="0" applyNumberFormat="1" applyFont="1" applyFill="1" applyAlignment="1">
      <alignment horizontal="center" vertical="center" wrapText="1"/>
    </xf>
    <xf numFmtId="0" fontId="72" fillId="7" borderId="16" xfId="1" applyFont="1" applyFill="1" applyBorder="1" applyAlignment="1">
      <alignment horizontal="center" vertical="center" wrapText="1"/>
    </xf>
    <xf numFmtId="0" fontId="70" fillId="0" borderId="0" xfId="0" applyFont="1"/>
    <xf numFmtId="0" fontId="75" fillId="0" borderId="0" xfId="0" applyFont="1" applyAlignment="1">
      <alignment horizontal="center" vertical="center"/>
    </xf>
    <xf numFmtId="0" fontId="55" fillId="4" borderId="4" xfId="0" applyFont="1" applyFill="1" applyBorder="1" applyAlignment="1">
      <alignment horizontal="center" vertical="center" wrapText="1"/>
    </xf>
    <xf numFmtId="0" fontId="53" fillId="6" borderId="20" xfId="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0" xfId="0" applyNumberFormat="1" applyFont="1" applyFill="1" applyAlignment="1">
      <alignment horizontal="center" wrapText="1"/>
    </xf>
    <xf numFmtId="49" fontId="29" fillId="0" borderId="0" xfId="0" applyNumberFormat="1" applyFont="1" applyFill="1" applyAlignment="1">
      <alignment horizontal="center" vertical="center" wrapText="1"/>
    </xf>
    <xf numFmtId="49" fontId="29" fillId="3" borderId="0" xfId="0" applyNumberFormat="1" applyFont="1" applyFill="1" applyAlignment="1">
      <alignment horizontal="center" vertical="center" wrapText="1"/>
    </xf>
    <xf numFmtId="49" fontId="53" fillId="7" borderId="16" xfId="1" applyNumberFormat="1" applyFont="1" applyFill="1" applyBorder="1" applyAlignment="1">
      <alignment horizontal="center" vertical="center" wrapText="1"/>
    </xf>
    <xf numFmtId="49" fontId="0" fillId="0" borderId="0" xfId="0" applyNumberFormat="1"/>
    <xf numFmtId="0" fontId="66" fillId="0" borderId="2" xfId="0" applyFont="1" applyFill="1" applyBorder="1" applyAlignment="1">
      <alignment horizontal="center" vertical="center" wrapText="1"/>
    </xf>
    <xf numFmtId="166" fontId="72" fillId="7" borderId="16" xfId="147" applyFont="1" applyFill="1" applyBorder="1" applyAlignment="1">
      <alignment horizontal="center" vertical="center" wrapText="1"/>
    </xf>
    <xf numFmtId="167" fontId="51" fillId="3" borderId="0" xfId="145" applyFont="1" applyFill="1" applyAlignment="1">
      <alignment horizontal="right" vertical="center" wrapText="1"/>
    </xf>
    <xf numFmtId="167" fontId="50" fillId="3" borderId="0" xfId="145" applyFont="1" applyFill="1" applyAlignment="1">
      <alignment horizontal="right" vertical="center" wrapText="1"/>
    </xf>
    <xf numFmtId="0" fontId="34" fillId="3" borderId="0" xfId="146" applyNumberFormat="1" applyFont="1" applyFill="1" applyAlignment="1">
      <alignment horizontal="left" wrapText="1"/>
    </xf>
    <xf numFmtId="167" fontId="71" fillId="3" borderId="0" xfId="145" applyFont="1" applyFill="1" applyAlignment="1">
      <alignment horizontal="right" vertical="center" wrapText="1"/>
    </xf>
    <xf numFmtId="165" fontId="34" fillId="3" borderId="0" xfId="146" applyNumberFormat="1" applyFont="1" applyFill="1" applyAlignment="1">
      <alignment horizontal="left" wrapText="1"/>
    </xf>
    <xf numFmtId="41" fontId="70" fillId="3" borderId="0" xfId="146" applyFont="1" applyFill="1" applyAlignment="1">
      <alignment horizontal="center" vertical="center" wrapText="1"/>
    </xf>
    <xf numFmtId="41" fontId="70" fillId="3" borderId="0" xfId="146" applyFont="1" applyFill="1" applyBorder="1" applyAlignment="1">
      <alignment horizontal="right" vertical="center" wrapText="1"/>
    </xf>
    <xf numFmtId="0" fontId="34" fillId="3" borderId="2" xfId="146" applyNumberFormat="1" applyFont="1" applyFill="1" applyBorder="1" applyAlignment="1">
      <alignment horizontal="left" wrapText="1"/>
    </xf>
    <xf numFmtId="168" fontId="43" fillId="3" borderId="2" xfId="148" applyNumberFormat="1" applyFont="1" applyFill="1" applyBorder="1" applyAlignment="1">
      <alignment horizontal="left" wrapText="1"/>
    </xf>
    <xf numFmtId="168" fontId="44" fillId="3" borderId="2" xfId="148" applyNumberFormat="1" applyFont="1" applyFill="1" applyBorder="1" applyAlignment="1">
      <alignment wrapText="1"/>
    </xf>
    <xf numFmtId="168" fontId="44" fillId="0" borderId="2" xfId="148" applyNumberFormat="1" applyFont="1" applyBorder="1" applyAlignment="1">
      <alignment wrapText="1"/>
    </xf>
    <xf numFmtId="168" fontId="43" fillId="0" borderId="2" xfId="148" applyNumberFormat="1" applyFont="1" applyBorder="1" applyAlignment="1">
      <alignment horizontal="left" wrapText="1"/>
    </xf>
    <xf numFmtId="41" fontId="70" fillId="0" borderId="0" xfId="146" applyFont="1" applyFill="1" applyAlignment="1">
      <alignment horizontal="right" vertical="center" wrapText="1"/>
    </xf>
    <xf numFmtId="0" fontId="29" fillId="0" borderId="2" xfId="146" applyNumberFormat="1" applyFont="1" applyBorder="1" applyAlignment="1">
      <alignment horizontal="center" vertical="center" wrapText="1"/>
    </xf>
    <xf numFmtId="0" fontId="34" fillId="0" borderId="0" xfId="146" applyNumberFormat="1" applyFont="1" applyAlignment="1">
      <alignment horizontal="left" wrapText="1"/>
    </xf>
    <xf numFmtId="41" fontId="70" fillId="0" borderId="0" xfId="146" applyFont="1" applyBorder="1" applyAlignment="1">
      <alignment horizontal="right"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1" fillId="0" borderId="0" xfId="0" applyFont="1" applyAlignment="1">
      <alignment wrapText="1"/>
    </xf>
    <xf numFmtId="0" fontId="1" fillId="3" borderId="0" xfId="0" applyFont="1" applyFill="1" applyAlignment="1">
      <alignment wrapText="1"/>
    </xf>
    <xf numFmtId="0" fontId="0" fillId="0" borderId="0" xfId="0" applyBorder="1"/>
    <xf numFmtId="0" fontId="35" fillId="0" borderId="0" xfId="0" applyFont="1" applyAlignment="1">
      <alignment wrapText="1"/>
    </xf>
    <xf numFmtId="0" fontId="35" fillId="0" borderId="0" xfId="0" applyFont="1" applyAlignment="1">
      <alignment horizontal="center" vertical="center" wrapText="1"/>
    </xf>
    <xf numFmtId="167" fontId="35" fillId="0" borderId="0" xfId="0" applyNumberFormat="1" applyFont="1" applyAlignment="1">
      <alignment wrapText="1"/>
    </xf>
    <xf numFmtId="0" fontId="35" fillId="3" borderId="0" xfId="0" applyFont="1" applyFill="1" applyAlignment="1">
      <alignment wrapText="1"/>
    </xf>
    <xf numFmtId="0" fontId="35" fillId="3" borderId="0" xfId="0" applyFont="1" applyFill="1" applyAlignment="1">
      <alignment horizontal="center" vertical="center" wrapText="1"/>
    </xf>
    <xf numFmtId="167" fontId="35" fillId="3" borderId="0" xfId="0" applyNumberFormat="1" applyFont="1" applyFill="1" applyAlignment="1">
      <alignment wrapText="1"/>
    </xf>
    <xf numFmtId="165" fontId="35" fillId="3" borderId="0" xfId="0" applyNumberFormat="1" applyFont="1" applyFill="1" applyAlignment="1">
      <alignment wrapText="1"/>
    </xf>
    <xf numFmtId="167" fontId="85" fillId="3" borderId="0" xfId="0" applyNumberFormat="1" applyFont="1" applyFill="1" applyAlignment="1">
      <alignment wrapText="1"/>
    </xf>
    <xf numFmtId="171" fontId="35" fillId="3" borderId="0" xfId="0" applyNumberFormat="1" applyFont="1" applyFill="1" applyAlignment="1">
      <alignment wrapText="1"/>
    </xf>
    <xf numFmtId="171" fontId="35" fillId="3" borderId="0" xfId="0" applyNumberFormat="1" applyFont="1" applyFill="1" applyAlignment="1">
      <alignment horizontal="center" vertical="center" wrapText="1"/>
    </xf>
    <xf numFmtId="167" fontId="35" fillId="3" borderId="0" xfId="0" applyNumberFormat="1" applyFont="1" applyFill="1" applyAlignment="1">
      <alignment horizontal="center" vertical="center" wrapText="1"/>
    </xf>
    <xf numFmtId="167" fontId="86" fillId="3" borderId="0" xfId="145" applyFont="1" applyFill="1" applyAlignment="1">
      <alignment horizontal="right" vertical="center" wrapText="1"/>
    </xf>
    <xf numFmtId="0" fontId="87" fillId="6" borderId="20" xfId="1" applyFont="1" applyFill="1" applyBorder="1" applyAlignment="1">
      <alignment horizontal="center" vertical="center" wrapText="1"/>
    </xf>
    <xf numFmtId="0" fontId="35" fillId="0" borderId="0" xfId="0" applyFont="1"/>
    <xf numFmtId="0" fontId="45" fillId="0" borderId="0" xfId="0" applyFont="1" applyBorder="1" applyAlignment="1">
      <alignment horizontal="center" wrapText="1"/>
    </xf>
    <xf numFmtId="0" fontId="73"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170" fontId="74" fillId="0" borderId="0" xfId="146" applyNumberFormat="1" applyFont="1" applyFill="1" applyBorder="1" applyAlignment="1">
      <alignment horizontal="right" vertical="center" wrapText="1"/>
    </xf>
    <xf numFmtId="167" fontId="74" fillId="0" borderId="0" xfId="145" applyNumberFormat="1" applyFont="1" applyFill="1" applyBorder="1" applyAlignment="1">
      <alignment horizontal="center" vertical="center" wrapText="1"/>
    </xf>
    <xf numFmtId="0" fontId="66" fillId="4" borderId="0" xfId="0" applyFont="1" applyFill="1" applyBorder="1" applyAlignment="1">
      <alignment horizontal="center" vertical="center" wrapText="1"/>
    </xf>
    <xf numFmtId="0" fontId="56" fillId="0" borderId="2" xfId="0" applyFont="1" applyFill="1" applyBorder="1" applyAlignment="1">
      <alignment horizontal="center" vertical="center" wrapText="1"/>
    </xf>
    <xf numFmtId="15" fontId="57"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center" vertical="center" wrapText="1"/>
    </xf>
    <xf numFmtId="167" fontId="76" fillId="0" borderId="2" xfId="7" applyFont="1" applyFill="1" applyBorder="1" applyAlignment="1">
      <alignment horizontal="center" vertical="center" wrapText="1"/>
    </xf>
    <xf numFmtId="169" fontId="76" fillId="0" borderId="2" xfId="7" applyNumberFormat="1" applyFont="1" applyFill="1" applyBorder="1" applyAlignment="1">
      <alignment horizontal="center" vertical="center" wrapText="1"/>
    </xf>
    <xf numFmtId="169" fontId="57" fillId="0" borderId="2" xfId="7" applyNumberFormat="1"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45" fillId="3" borderId="6"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4" xfId="0" applyFont="1" applyFill="1" applyBorder="1" applyAlignment="1">
      <alignment horizontal="center" vertical="center" wrapText="1"/>
    </xf>
    <xf numFmtId="169" fontId="46" fillId="3" borderId="4" xfId="0" applyNumberFormat="1" applyFont="1" applyFill="1" applyBorder="1" applyAlignment="1">
      <alignment horizontal="right" vertical="center" wrapText="1"/>
    </xf>
    <xf numFmtId="169" fontId="46" fillId="3" borderId="5" xfId="0" applyNumberFormat="1" applyFont="1" applyFill="1" applyBorder="1" applyAlignment="1">
      <alignment horizontal="right" vertical="center" wrapText="1"/>
    </xf>
    <xf numFmtId="170" fontId="47" fillId="3" borderId="2" xfId="0" applyNumberFormat="1" applyFont="1" applyFill="1" applyBorder="1" applyAlignment="1">
      <alignment horizontal="right" vertical="center" wrapText="1"/>
    </xf>
    <xf numFmtId="42" fontId="47" fillId="3" borderId="2" xfId="148" applyFont="1" applyFill="1" applyBorder="1" applyAlignment="1">
      <alignment horizontal="right" vertical="center" wrapText="1"/>
    </xf>
    <xf numFmtId="14" fontId="46" fillId="5" borderId="4" xfId="0" applyNumberFormat="1" applyFont="1" applyFill="1" applyBorder="1" applyAlignment="1">
      <alignment horizontal="right" vertical="center" wrapText="1"/>
    </xf>
    <xf numFmtId="14" fontId="46" fillId="5" borderId="5" xfId="0" applyNumberFormat="1" applyFont="1" applyFill="1" applyBorder="1" applyAlignment="1">
      <alignment horizontal="right" vertical="center" wrapText="1"/>
    </xf>
    <xf numFmtId="0" fontId="37" fillId="3" borderId="15" xfId="0" applyFont="1" applyFill="1" applyBorder="1" applyAlignment="1">
      <alignment horizontal="left"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35" fillId="5" borderId="0" xfId="0" applyFont="1" applyFill="1" applyBorder="1" applyAlignment="1">
      <alignment horizontal="center" vertical="center" wrapText="1"/>
    </xf>
    <xf numFmtId="0" fontId="37" fillId="0" borderId="0" xfId="0" applyFont="1" applyBorder="1" applyAlignment="1">
      <alignment horizontal="left" vertical="center" wrapText="1"/>
    </xf>
    <xf numFmtId="0" fontId="38"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38" fillId="0" borderId="2" xfId="0" quotePrefix="1" applyFont="1" applyBorder="1" applyAlignment="1">
      <alignment horizontal="center" vertical="center" wrapText="1"/>
    </xf>
    <xf numFmtId="0" fontId="38" fillId="0" borderId="0" xfId="0" quotePrefix="1" applyFont="1" applyAlignment="1">
      <alignment horizontal="center" vertical="center" wrapText="1"/>
    </xf>
    <xf numFmtId="0" fontId="73" fillId="0" borderId="18"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18" xfId="0" applyFont="1" applyFill="1" applyBorder="1" applyAlignment="1">
      <alignment horizontal="left" vertical="center" wrapText="1"/>
    </xf>
    <xf numFmtId="14" fontId="66" fillId="0" borderId="18" xfId="0" applyNumberFormat="1" applyFont="1" applyFill="1" applyBorder="1" applyAlignment="1">
      <alignment horizontal="center" vertical="center" wrapText="1"/>
    </xf>
    <xf numFmtId="170" fontId="74" fillId="0" borderId="18" xfId="146" applyNumberFormat="1" applyFont="1" applyFill="1" applyBorder="1" applyAlignment="1">
      <alignment horizontal="right" vertical="center" wrapText="1"/>
    </xf>
    <xf numFmtId="167" fontId="74" fillId="0" borderId="18" xfId="145" applyNumberFormat="1" applyFont="1" applyFill="1" applyBorder="1" applyAlignment="1">
      <alignment horizontal="center" vertical="center" wrapText="1"/>
    </xf>
    <xf numFmtId="0" fontId="73" fillId="0" borderId="17" xfId="0" applyFont="1" applyFill="1" applyBorder="1" applyAlignment="1">
      <alignment horizontal="center" vertical="center" wrapText="1"/>
    </xf>
    <xf numFmtId="0" fontId="66" fillId="0" borderId="5" xfId="0" applyFont="1" applyFill="1" applyBorder="1" applyAlignment="1">
      <alignment horizontal="center" vertical="center" wrapText="1"/>
    </xf>
    <xf numFmtId="0" fontId="66" fillId="0" borderId="2" xfId="0" applyFont="1" applyFill="1" applyBorder="1" applyAlignment="1">
      <alignment horizontal="left" vertical="center" wrapText="1"/>
    </xf>
    <xf numFmtId="14" fontId="66" fillId="0" borderId="2" xfId="0" applyNumberFormat="1" applyFont="1" applyFill="1" applyBorder="1" applyAlignment="1">
      <alignment horizontal="center" vertical="center" wrapText="1"/>
    </xf>
    <xf numFmtId="170" fontId="74" fillId="0" borderId="2" xfId="146" applyNumberFormat="1" applyFont="1" applyFill="1" applyBorder="1" applyAlignment="1">
      <alignment horizontal="right" vertical="center" wrapText="1"/>
    </xf>
    <xf numFmtId="167" fontId="74" fillId="0" borderId="2" xfId="145" applyNumberFormat="1"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9" fillId="0" borderId="2"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2" xfId="0" applyFont="1" applyFill="1" applyBorder="1" applyAlignment="1">
      <alignment horizontal="left" vertical="center" wrapText="1"/>
    </xf>
    <xf numFmtId="14" fontId="79" fillId="0" borderId="2" xfId="0" applyNumberFormat="1" applyFont="1" applyFill="1" applyBorder="1" applyAlignment="1">
      <alignment horizontal="center" vertical="center" wrapText="1"/>
    </xf>
    <xf numFmtId="170" fontId="80" fillId="0" borderId="2" xfId="146" applyNumberFormat="1" applyFont="1" applyFill="1" applyBorder="1" applyAlignment="1">
      <alignment horizontal="right" vertical="center" wrapText="1"/>
    </xf>
    <xf numFmtId="167" fontId="80" fillId="0" borderId="2" xfId="145" applyNumberFormat="1" applyFont="1" applyFill="1" applyBorder="1" applyAlignment="1">
      <alignment horizontal="center" vertical="center" wrapText="1"/>
    </xf>
    <xf numFmtId="0" fontId="73" fillId="0" borderId="2" xfId="0" applyFont="1" applyFill="1" applyBorder="1" applyAlignment="1">
      <alignment horizontal="center" vertical="center" wrapText="1"/>
    </xf>
    <xf numFmtId="167" fontId="74" fillId="0" borderId="2" xfId="145" applyFont="1" applyFill="1" applyBorder="1" applyAlignment="1">
      <alignment horizontal="center" vertical="center" wrapText="1"/>
    </xf>
    <xf numFmtId="0" fontId="73" fillId="0" borderId="17" xfId="0" applyFont="1" applyFill="1" applyBorder="1" applyAlignment="1">
      <alignment horizontal="center" vertical="center" wrapText="1"/>
    </xf>
    <xf numFmtId="170" fontId="81" fillId="0" borderId="2" xfId="146" applyNumberFormat="1" applyFont="1" applyFill="1" applyBorder="1" applyAlignment="1">
      <alignment horizontal="right" vertical="center" wrapText="1"/>
    </xf>
    <xf numFmtId="167" fontId="81" fillId="0" borderId="2" xfId="145" applyNumberFormat="1" applyFont="1" applyFill="1" applyBorder="1" applyAlignment="1">
      <alignment horizontal="center" vertical="center" wrapText="1"/>
    </xf>
    <xf numFmtId="49" fontId="66" fillId="0" borderId="2" xfId="0" applyNumberFormat="1" applyFont="1" applyFill="1" applyBorder="1" applyAlignment="1">
      <alignment horizontal="center" vertical="center" wrapText="1"/>
    </xf>
    <xf numFmtId="0" fontId="65" fillId="0" borderId="2" xfId="0" applyFont="1" applyFill="1" applyBorder="1" applyAlignment="1">
      <alignment horizontal="center" vertical="center" wrapText="1"/>
    </xf>
    <xf numFmtId="14" fontId="57" fillId="0" borderId="2" xfId="0" applyNumberFormat="1" applyFont="1" applyFill="1" applyBorder="1" applyAlignment="1">
      <alignment horizontal="center" vertical="center" wrapText="1"/>
    </xf>
    <xf numFmtId="44" fontId="88" fillId="0" borderId="2" xfId="117" applyFont="1" applyFill="1" applyBorder="1" applyAlignment="1">
      <alignment horizontal="center" vertical="center" wrapText="1"/>
    </xf>
    <xf numFmtId="169" fontId="76" fillId="0" borderId="2" xfId="117"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60" fillId="0" borderId="2" xfId="0" applyFont="1" applyFill="1" applyBorder="1" applyAlignment="1">
      <alignment horizontal="center" vertical="center" wrapText="1"/>
    </xf>
    <xf numFmtId="14" fontId="59" fillId="0" borderId="2" xfId="0"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44" fontId="93" fillId="0" borderId="2" xfId="117" applyFont="1" applyFill="1" applyBorder="1" applyAlignment="1">
      <alignment horizontal="center" vertical="center" wrapText="1"/>
    </xf>
    <xf numFmtId="169" fontId="89" fillId="0" borderId="2" xfId="117" applyNumberFormat="1" applyFont="1" applyFill="1" applyBorder="1" applyAlignment="1">
      <alignment horizontal="center" vertical="center" wrapText="1"/>
    </xf>
    <xf numFmtId="15" fontId="59" fillId="0" borderId="2" xfId="0" applyNumberFormat="1" applyFont="1" applyFill="1" applyBorder="1" applyAlignment="1">
      <alignment horizontal="center" vertical="center" wrapText="1"/>
    </xf>
    <xf numFmtId="169" fontId="78" fillId="0" borderId="2" xfId="117" applyNumberFormat="1" applyFont="1" applyFill="1" applyBorder="1" applyAlignment="1">
      <alignment horizontal="center" vertical="center" wrapText="1"/>
    </xf>
    <xf numFmtId="44" fontId="59" fillId="0" borderId="2" xfId="117" applyFont="1" applyFill="1" applyBorder="1" applyAlignment="1">
      <alignment horizontal="center" vertical="center" wrapText="1"/>
    </xf>
    <xf numFmtId="169" fontId="59" fillId="0" borderId="2" xfId="7" applyNumberFormat="1" applyFont="1" applyFill="1" applyBorder="1" applyAlignment="1">
      <alignment horizontal="center" vertical="center" wrapText="1"/>
    </xf>
    <xf numFmtId="0" fontId="0" fillId="0" borderId="2" xfId="0" applyFill="1" applyBorder="1"/>
    <xf numFmtId="0" fontId="35" fillId="0" borderId="2" xfId="0" applyFont="1" applyFill="1" applyBorder="1"/>
    <xf numFmtId="0" fontId="57" fillId="0" borderId="2" xfId="7" applyNumberFormat="1" applyFont="1" applyFill="1" applyBorder="1" applyAlignment="1">
      <alignment horizontal="center" vertical="center" wrapText="1"/>
    </xf>
    <xf numFmtId="0" fontId="82" fillId="0" borderId="2" xfId="0" applyFont="1" applyFill="1" applyBorder="1" applyAlignment="1">
      <alignment horizontal="center" vertical="center" wrapText="1"/>
    </xf>
    <xf numFmtId="0" fontId="83" fillId="0" borderId="2" xfId="0" applyFont="1" applyFill="1" applyBorder="1" applyAlignment="1">
      <alignment horizontal="center" vertical="center" wrapText="1"/>
    </xf>
    <xf numFmtId="14" fontId="84" fillId="0" borderId="2" xfId="0" applyNumberFormat="1" applyFont="1" applyFill="1" applyBorder="1" applyAlignment="1">
      <alignment horizontal="center" vertical="center" wrapText="1"/>
    </xf>
    <xf numFmtId="0" fontId="84" fillId="0" borderId="2" xfId="0" applyFont="1" applyFill="1" applyBorder="1" applyAlignment="1">
      <alignment horizontal="left" vertical="center" wrapText="1"/>
    </xf>
    <xf numFmtId="0" fontId="84" fillId="0" borderId="2" xfId="0" applyFont="1" applyFill="1" applyBorder="1" applyAlignment="1">
      <alignment horizontal="center" vertical="center" wrapText="1"/>
    </xf>
    <xf numFmtId="44" fontId="90" fillId="0" borderId="2" xfId="117" applyFont="1" applyFill="1" applyBorder="1" applyAlignment="1">
      <alignment horizontal="center" vertical="center" wrapText="1"/>
    </xf>
    <xf numFmtId="169" fontId="91" fillId="0" borderId="2" xfId="117" applyNumberFormat="1" applyFont="1" applyFill="1" applyBorder="1" applyAlignment="1">
      <alignment horizontal="center" vertical="center" wrapText="1"/>
    </xf>
    <xf numFmtId="15" fontId="84" fillId="0" borderId="2" xfId="0" applyNumberFormat="1" applyFont="1" applyFill="1" applyBorder="1" applyAlignment="1">
      <alignment horizontal="center" vertical="center" wrapText="1"/>
    </xf>
    <xf numFmtId="167" fontId="89" fillId="0" borderId="2" xfId="7" applyFont="1" applyFill="1" applyBorder="1" applyAlignment="1">
      <alignment horizontal="center" vertical="center" wrapText="1"/>
    </xf>
    <xf numFmtId="169" fontId="89" fillId="0" borderId="2" xfId="7" applyNumberFormat="1" applyFont="1" applyFill="1" applyBorder="1" applyAlignment="1">
      <alignment horizontal="center" vertical="center" wrapText="1"/>
    </xf>
    <xf numFmtId="169" fontId="88" fillId="0" borderId="2" xfId="117" applyNumberFormat="1" applyFont="1" applyFill="1" applyBorder="1" applyAlignment="1">
      <alignment horizontal="center" vertical="center" wrapText="1"/>
    </xf>
    <xf numFmtId="169" fontId="57" fillId="0" borderId="2" xfId="117" applyNumberFormat="1" applyFont="1" applyFill="1" applyBorder="1" applyAlignment="1">
      <alignment horizontal="center" vertical="center" wrapText="1"/>
    </xf>
    <xf numFmtId="169" fontId="59" fillId="0" borderId="2" xfId="117" applyNumberFormat="1" applyFont="1" applyFill="1" applyBorder="1" applyAlignment="1">
      <alignment horizontal="center" vertical="center" wrapText="1"/>
    </xf>
    <xf numFmtId="0" fontId="0" fillId="0" borderId="0" xfId="0" applyFill="1" applyBorder="1"/>
    <xf numFmtId="0" fontId="35" fillId="0" borderId="0" xfId="0" applyFont="1" applyFill="1" applyBorder="1"/>
    <xf numFmtId="0" fontId="35" fillId="0" borderId="0" xfId="0" applyFont="1" applyFill="1"/>
    <xf numFmtId="0" fontId="94" fillId="0" borderId="0" xfId="0" applyFont="1" applyFill="1"/>
  </cellXfs>
  <cellStyles count="149">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4" xfId="132" xr:uid="{00000000-0005-0000-0000-000043000000}"/>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3" xfId="88" xr:uid="{00000000-0005-0000-0000-000059000000}"/>
    <cellStyle name="Moneda [0] 2 2 3 2" xfId="108" xr:uid="{00000000-0005-0000-0000-00005A000000}"/>
    <cellStyle name="Moneda [0] 2 2 3 2 2" xfId="141" xr:uid="{AAE98EF2-F364-4C67-B33C-4EF5CEBCF6E1}"/>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3" xfId="91" xr:uid="{00000000-0005-0000-0000-000076000000}"/>
    <cellStyle name="Moneda 2 2 3 2" xfId="111" xr:uid="{00000000-0005-0000-0000-000077000000}"/>
    <cellStyle name="Moneda 2 2 3 2 2" xfId="144" xr:uid="{58F48279-0DEF-42EF-A383-EAB0ED63A99D}"/>
    <cellStyle name="Moneda 3" xfId="127" xr:uid="{00000000-0005-0000-0000-000078000000}"/>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4" xfId="42" xr:uid="{00000000-0005-0000-0000-00007F000000}"/>
    <cellStyle name="Normal 5" xfId="126" xr:uid="{00000000-0005-0000-0000-000080000000}"/>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3" xfId="43"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6D95-21C2-487E-B1A9-DFA5D65D9A25}">
  <dimension ref="A1:AH300"/>
  <sheetViews>
    <sheetView tabSelected="1" topLeftCell="D13" zoomScale="26" zoomScaleNormal="26" zoomScaleSheetLayoutView="10" zoomScalePageLayoutView="24" workbookViewId="0">
      <pane ySplit="7" topLeftCell="A30" activePane="bottomLeft" state="frozen"/>
      <selection activeCell="A13" sqref="A13"/>
      <selection pane="bottomLeft" activeCell="K33" sqref="K33"/>
    </sheetView>
  </sheetViews>
  <sheetFormatPr baseColWidth="10" defaultRowHeight="272.45" customHeight="1" x14ac:dyDescent="0.7"/>
  <cols>
    <col min="1" max="1" width="16.26953125" style="69" customWidth="1"/>
    <col min="2" max="2" width="22" style="77" customWidth="1"/>
    <col min="3" max="3" width="27.36328125" customWidth="1"/>
    <col min="4" max="4" width="31.1796875" customWidth="1"/>
    <col min="5" max="5" width="37.7265625" customWidth="1"/>
    <col min="6" max="6" width="15.7265625" customWidth="1"/>
    <col min="7" max="7" width="18.08984375" customWidth="1"/>
    <col min="8" max="8" width="19.36328125" customWidth="1"/>
    <col min="9" max="9" width="18.54296875" customWidth="1"/>
    <col min="10" max="10" width="27.36328125" style="57" customWidth="1"/>
    <col min="11" max="11" width="31.453125" customWidth="1"/>
    <col min="12" max="12" width="39" customWidth="1"/>
    <col min="13" max="13" width="54.6328125" style="68" customWidth="1"/>
    <col min="14" max="14" width="53.36328125" style="68" customWidth="1"/>
    <col min="15" max="15" width="12" customWidth="1"/>
    <col min="16" max="16" width="20.26953125" customWidth="1"/>
    <col min="17" max="17" width="36.81640625" customWidth="1"/>
    <col min="18" max="18" width="3.90625" style="25" customWidth="1"/>
    <col min="19" max="19" width="24" customWidth="1"/>
    <col min="20" max="20" width="31.08984375" customWidth="1"/>
    <col min="21" max="21" width="22" customWidth="1"/>
    <col min="22" max="22" width="39.08984375" customWidth="1"/>
    <col min="23" max="23" width="25.6328125" customWidth="1"/>
    <col min="24" max="24" width="47.90625" style="114" customWidth="1"/>
    <col min="25" max="25" width="43.453125" style="114" customWidth="1"/>
    <col min="26" max="26" width="52.453125" style="114" customWidth="1"/>
    <col min="27" max="27" width="32.6328125" customWidth="1"/>
    <col min="28" max="28" width="24.1796875" customWidth="1"/>
    <col min="29" max="29" width="26.1796875" customWidth="1"/>
    <col min="30" max="31" width="15.08984375" customWidth="1"/>
    <col min="32" max="32" width="25.08984375" customWidth="1"/>
    <col min="33" max="33" width="30.26953125" customWidth="1"/>
  </cols>
  <sheetData>
    <row r="1" spans="1:33" ht="61.5" x14ac:dyDescent="0.7">
      <c r="A1" s="60"/>
      <c r="B1" s="72"/>
      <c r="C1" s="1"/>
      <c r="D1" s="2"/>
      <c r="E1" s="3"/>
      <c r="F1" s="2"/>
      <c r="G1" s="2"/>
      <c r="H1" s="2"/>
      <c r="I1" s="2"/>
      <c r="J1" s="2"/>
      <c r="K1" s="4"/>
      <c r="L1" s="2"/>
      <c r="M1" s="95"/>
      <c r="N1" s="61"/>
      <c r="O1" s="2"/>
      <c r="P1" s="2"/>
      <c r="Q1" s="2"/>
      <c r="R1" s="5"/>
      <c r="S1" s="6"/>
      <c r="T1" s="94"/>
      <c r="U1" s="98"/>
      <c r="V1" s="7"/>
      <c r="W1" s="7"/>
      <c r="X1" s="101"/>
      <c r="Y1" s="102"/>
      <c r="Z1" s="103"/>
      <c r="AA1" s="7"/>
      <c r="AB1" s="7"/>
      <c r="AC1" s="7"/>
      <c r="AD1" s="7"/>
      <c r="AE1" s="7"/>
      <c r="AF1" s="7"/>
      <c r="AG1" s="8"/>
    </row>
    <row r="2" spans="1:33" ht="61.5" x14ac:dyDescent="0.7">
      <c r="A2" s="62"/>
      <c r="B2" s="73"/>
      <c r="C2" s="150" t="s">
        <v>144</v>
      </c>
      <c r="D2" s="150"/>
      <c r="E2" s="150"/>
      <c r="F2" s="150"/>
      <c r="G2" s="150"/>
      <c r="H2" s="150"/>
      <c r="I2" s="150"/>
      <c r="J2" s="150"/>
      <c r="K2" s="150"/>
      <c r="L2" s="150"/>
      <c r="M2" s="150"/>
      <c r="N2" s="150"/>
      <c r="O2" s="150"/>
      <c r="P2" s="150"/>
      <c r="Q2" s="150"/>
      <c r="R2" s="9"/>
      <c r="S2" s="6"/>
      <c r="T2" s="94"/>
      <c r="U2" s="98"/>
      <c r="V2" s="7"/>
      <c r="W2" s="7"/>
      <c r="X2" s="101"/>
      <c r="Y2" s="102"/>
      <c r="Z2" s="103"/>
      <c r="AA2" s="7"/>
      <c r="AB2" s="7"/>
      <c r="AC2" s="7"/>
      <c r="AD2" s="7"/>
      <c r="AE2" s="7"/>
      <c r="AF2" s="7"/>
      <c r="AG2" s="8"/>
    </row>
    <row r="3" spans="1:33" ht="61.5" x14ac:dyDescent="0.7">
      <c r="A3" s="60"/>
      <c r="B3" s="72"/>
      <c r="C3" s="1"/>
      <c r="D3" s="10"/>
      <c r="E3" s="11"/>
      <c r="F3" s="2"/>
      <c r="G3" s="2"/>
      <c r="H3" s="2"/>
      <c r="I3" s="2"/>
      <c r="J3" s="2"/>
      <c r="K3" s="4"/>
      <c r="L3" s="2"/>
      <c r="M3" s="95"/>
      <c r="N3" s="61"/>
      <c r="O3" s="2"/>
      <c r="P3" s="2"/>
      <c r="Q3" s="2"/>
      <c r="R3" s="5"/>
      <c r="S3" s="6"/>
      <c r="T3" s="94"/>
      <c r="U3" s="98"/>
      <c r="V3" s="7"/>
      <c r="W3" s="7"/>
      <c r="X3" s="101"/>
      <c r="Y3" s="102"/>
      <c r="Z3" s="103"/>
      <c r="AA3" s="7"/>
      <c r="AB3" s="7"/>
      <c r="AC3" s="7"/>
      <c r="AD3" s="7"/>
      <c r="AE3" s="7"/>
      <c r="AF3" s="7"/>
      <c r="AG3" s="8"/>
    </row>
    <row r="4" spans="1:33" ht="61.5" x14ac:dyDescent="0.7">
      <c r="A4" s="60"/>
      <c r="B4" s="72"/>
      <c r="C4" s="1"/>
      <c r="D4" s="151" t="s">
        <v>0</v>
      </c>
      <c r="E4" s="151"/>
      <c r="F4" s="2"/>
      <c r="G4" s="2"/>
      <c r="H4" s="2"/>
      <c r="I4" s="2"/>
      <c r="J4" s="2"/>
      <c r="K4" s="4"/>
      <c r="L4" s="2"/>
      <c r="M4" s="95"/>
      <c r="N4" s="61"/>
      <c r="O4" s="2"/>
      <c r="P4" s="2"/>
      <c r="Q4" s="2"/>
      <c r="R4" s="5"/>
      <c r="S4" s="6"/>
      <c r="T4" s="94"/>
      <c r="U4" s="98"/>
      <c r="V4" s="7"/>
      <c r="W4" s="7"/>
      <c r="X4" s="101"/>
      <c r="Y4" s="102"/>
      <c r="Z4" s="103"/>
      <c r="AA4" s="7"/>
      <c r="AB4" s="7"/>
      <c r="AC4" s="7"/>
      <c r="AD4" s="7"/>
      <c r="AE4" s="7"/>
      <c r="AF4" s="7"/>
      <c r="AG4" s="8"/>
    </row>
    <row r="5" spans="1:33" ht="61.5" x14ac:dyDescent="0.7">
      <c r="A5" s="62"/>
      <c r="B5" s="74"/>
      <c r="C5" s="12"/>
      <c r="D5" s="13" t="s">
        <v>1</v>
      </c>
      <c r="E5" s="152" t="s">
        <v>2</v>
      </c>
      <c r="F5" s="152"/>
      <c r="G5" s="2"/>
      <c r="H5" s="6"/>
      <c r="I5" s="6"/>
      <c r="J5" s="153" t="s">
        <v>3</v>
      </c>
      <c r="K5" s="153"/>
      <c r="L5" s="153"/>
      <c r="M5" s="153"/>
      <c r="N5" s="153"/>
      <c r="O5" s="6"/>
      <c r="P5" s="6"/>
      <c r="Q5" s="6"/>
      <c r="R5" s="14"/>
      <c r="S5" s="6"/>
      <c r="T5" s="94"/>
      <c r="U5" s="98"/>
      <c r="V5" s="7"/>
      <c r="W5" s="7"/>
      <c r="X5" s="101"/>
      <c r="Y5" s="102"/>
      <c r="Z5" s="103"/>
      <c r="AA5" s="7"/>
      <c r="AB5" s="7"/>
      <c r="AC5" s="7"/>
      <c r="AD5" s="7"/>
      <c r="AE5" s="7"/>
      <c r="AF5" s="7"/>
      <c r="AG5" s="8"/>
    </row>
    <row r="6" spans="1:33" ht="61.5" x14ac:dyDescent="0.7">
      <c r="A6" s="62"/>
      <c r="B6" s="74"/>
      <c r="C6" s="12"/>
      <c r="D6" s="15" t="s">
        <v>4</v>
      </c>
      <c r="E6" s="152" t="s">
        <v>5</v>
      </c>
      <c r="F6" s="152"/>
      <c r="G6" s="2"/>
      <c r="H6" s="6"/>
      <c r="I6" s="6"/>
      <c r="J6" s="153"/>
      <c r="K6" s="153"/>
      <c r="L6" s="153"/>
      <c r="M6" s="153"/>
      <c r="N6" s="153"/>
      <c r="O6" s="6"/>
      <c r="P6" s="6"/>
      <c r="Q6" s="6"/>
      <c r="R6" s="14"/>
      <c r="S6" s="6"/>
      <c r="T6" s="94"/>
      <c r="U6" s="98"/>
      <c r="V6" s="7"/>
      <c r="W6" s="7"/>
      <c r="X6" s="101"/>
      <c r="Y6" s="102"/>
      <c r="Z6" s="103"/>
      <c r="AA6" s="7"/>
      <c r="AB6" s="7"/>
      <c r="AC6" s="7"/>
      <c r="AD6" s="7"/>
      <c r="AE6" s="7"/>
      <c r="AF6" s="7"/>
      <c r="AG6" s="8"/>
    </row>
    <row r="7" spans="1:33" ht="61.5" x14ac:dyDescent="0.7">
      <c r="A7" s="62"/>
      <c r="B7" s="74"/>
      <c r="C7" s="12"/>
      <c r="D7" s="15" t="s">
        <v>6</v>
      </c>
      <c r="E7" s="154">
        <v>7395656</v>
      </c>
      <c r="F7" s="154"/>
      <c r="G7" s="16"/>
      <c r="H7" s="6"/>
      <c r="I7" s="6"/>
      <c r="J7" s="153"/>
      <c r="K7" s="153"/>
      <c r="L7" s="153"/>
      <c r="M7" s="153"/>
      <c r="N7" s="153"/>
      <c r="O7" s="6"/>
      <c r="P7" s="6"/>
      <c r="Q7" s="6"/>
      <c r="R7" s="14"/>
      <c r="S7" s="6"/>
      <c r="T7" s="94"/>
      <c r="U7" s="98" t="s">
        <v>7</v>
      </c>
      <c r="V7" s="7"/>
      <c r="W7" s="7"/>
      <c r="X7" s="101"/>
      <c r="Y7" s="102"/>
      <c r="Z7" s="103"/>
      <c r="AA7" s="7"/>
      <c r="AB7" s="7"/>
      <c r="AC7" s="7"/>
      <c r="AD7" s="7"/>
      <c r="AE7" s="7"/>
      <c r="AF7" s="7"/>
      <c r="AG7" s="8"/>
    </row>
    <row r="8" spans="1:33" ht="61.5" x14ac:dyDescent="0.7">
      <c r="A8" s="62"/>
      <c r="B8" s="74"/>
      <c r="C8" s="12"/>
      <c r="D8" s="15" t="s">
        <v>8</v>
      </c>
      <c r="E8" s="155" t="s">
        <v>9</v>
      </c>
      <c r="F8" s="155"/>
      <c r="G8" s="17"/>
      <c r="H8" s="6"/>
      <c r="I8" s="6"/>
      <c r="J8" s="153"/>
      <c r="K8" s="153"/>
      <c r="L8" s="153"/>
      <c r="M8" s="153"/>
      <c r="N8" s="153"/>
      <c r="O8" s="6"/>
      <c r="P8" s="6"/>
      <c r="Q8" s="6"/>
      <c r="R8" s="14"/>
      <c r="S8" s="6"/>
      <c r="T8" s="94"/>
      <c r="U8" s="98"/>
      <c r="V8" s="7"/>
      <c r="W8" s="7"/>
      <c r="X8" s="101"/>
      <c r="Y8" s="102"/>
      <c r="Z8" s="103"/>
      <c r="AA8" s="7"/>
      <c r="AB8" s="7"/>
      <c r="AC8" s="7"/>
      <c r="AD8" s="7"/>
      <c r="AE8" s="7"/>
      <c r="AF8" s="7"/>
      <c r="AG8" s="8"/>
    </row>
    <row r="9" spans="1:33" ht="61.5" x14ac:dyDescent="0.7">
      <c r="A9" s="62"/>
      <c r="B9" s="74"/>
      <c r="C9" s="12"/>
      <c r="D9" s="15" t="s">
        <v>10</v>
      </c>
      <c r="E9" s="152" t="s">
        <v>11</v>
      </c>
      <c r="F9" s="152"/>
      <c r="G9" s="2"/>
      <c r="H9" s="6"/>
      <c r="I9" s="6"/>
      <c r="J9" s="153"/>
      <c r="K9" s="153"/>
      <c r="L9" s="153"/>
      <c r="M9" s="153"/>
      <c r="N9" s="153"/>
      <c r="O9" s="6"/>
      <c r="P9" s="6"/>
      <c r="Q9" s="6"/>
      <c r="R9" s="14"/>
      <c r="S9" s="18" t="s">
        <v>12</v>
      </c>
      <c r="T9" s="93" t="s">
        <v>13</v>
      </c>
      <c r="U9" s="18" t="s">
        <v>14</v>
      </c>
      <c r="V9" s="18" t="s">
        <v>15</v>
      </c>
      <c r="W9" s="7"/>
      <c r="X9" s="101"/>
      <c r="Y9" s="102"/>
      <c r="Z9" s="103"/>
      <c r="AA9" s="7"/>
      <c r="AB9" s="7"/>
      <c r="AC9" s="7"/>
      <c r="AD9" s="7"/>
      <c r="AE9" s="7"/>
      <c r="AF9" s="7"/>
      <c r="AG9" s="8"/>
    </row>
    <row r="10" spans="1:33" ht="61.5" x14ac:dyDescent="0.7">
      <c r="A10" s="62"/>
      <c r="B10" s="74"/>
      <c r="C10" s="12"/>
      <c r="D10" s="15" t="s">
        <v>16</v>
      </c>
      <c r="E10" s="129" t="s">
        <v>17</v>
      </c>
      <c r="F10" s="129"/>
      <c r="G10" s="19"/>
      <c r="H10" s="6"/>
      <c r="I10" s="6"/>
      <c r="J10" s="20"/>
      <c r="K10" s="20"/>
      <c r="L10" s="20"/>
      <c r="M10" s="92"/>
      <c r="N10" s="63"/>
      <c r="O10" s="6"/>
      <c r="P10" s="6"/>
      <c r="Q10" s="6"/>
      <c r="R10" s="14"/>
      <c r="S10" s="21" t="s">
        <v>18</v>
      </c>
      <c r="T10" s="91" t="e">
        <f>SUM(#REF!)</f>
        <v>#REF!</v>
      </c>
      <c r="U10" s="90" t="e">
        <f>SUM(#REF!)</f>
        <v>#REF!</v>
      </c>
      <c r="V10" s="90" t="e">
        <f>SUM(#REF!)</f>
        <v>#REF!</v>
      </c>
      <c r="W10" s="7"/>
      <c r="X10" s="101"/>
      <c r="Y10" s="102"/>
      <c r="Z10" s="103"/>
      <c r="AA10" s="7"/>
      <c r="AB10" s="7"/>
      <c r="AC10" s="7"/>
      <c r="AD10" s="7"/>
      <c r="AE10" s="7"/>
      <c r="AF10" s="7"/>
      <c r="AG10" s="8"/>
    </row>
    <row r="11" spans="1:33" s="31" customFormat="1" ht="61.5" x14ac:dyDescent="0.7">
      <c r="A11" s="64"/>
      <c r="B11" s="75"/>
      <c r="C11" s="12"/>
      <c r="D11" s="34" t="s">
        <v>19</v>
      </c>
      <c r="E11" s="130" t="s">
        <v>20</v>
      </c>
      <c r="F11" s="131"/>
      <c r="G11" s="19"/>
      <c r="H11" s="35"/>
      <c r="I11" s="35"/>
      <c r="J11" s="132" t="s">
        <v>21</v>
      </c>
      <c r="K11" s="133"/>
      <c r="L11" s="133"/>
      <c r="M11" s="133"/>
      <c r="N11" s="134"/>
      <c r="O11" s="35"/>
      <c r="P11" s="35"/>
      <c r="Q11" s="35"/>
      <c r="R11" s="14"/>
      <c r="S11" s="36" t="s">
        <v>22</v>
      </c>
      <c r="T11" s="88" t="e">
        <f>SUM(#REF!)</f>
        <v>#REF!</v>
      </c>
      <c r="U11" s="89" t="e">
        <f>SUM(#REF!)</f>
        <v>#REF!</v>
      </c>
      <c r="V11" s="89" t="e">
        <f>SUM(#REF!)</f>
        <v>#REF!</v>
      </c>
      <c r="W11" s="37"/>
      <c r="X11" s="104"/>
      <c r="Y11" s="105"/>
      <c r="Z11" s="106"/>
      <c r="AA11" s="37"/>
      <c r="AB11" s="37"/>
      <c r="AC11" s="37"/>
      <c r="AD11" s="37"/>
      <c r="AE11" s="37"/>
      <c r="AF11" s="37"/>
      <c r="AG11" s="38"/>
    </row>
    <row r="12" spans="1:33" s="31" customFormat="1" ht="61.5" x14ac:dyDescent="0.7">
      <c r="A12" s="64"/>
      <c r="B12" s="75"/>
      <c r="C12" s="12"/>
      <c r="D12" s="34" t="s">
        <v>23</v>
      </c>
      <c r="E12" s="141">
        <f>SUM(N18)</f>
        <v>16998729456.969997</v>
      </c>
      <c r="F12" s="142"/>
      <c r="G12" s="39"/>
      <c r="H12" s="35"/>
      <c r="I12" s="35"/>
      <c r="J12" s="135"/>
      <c r="K12" s="136"/>
      <c r="L12" s="136"/>
      <c r="M12" s="136"/>
      <c r="N12" s="137"/>
      <c r="O12" s="35"/>
      <c r="P12" s="35"/>
      <c r="Q12" s="35"/>
      <c r="R12" s="14"/>
      <c r="S12" s="40" t="s">
        <v>24</v>
      </c>
      <c r="T12" s="88" t="e">
        <f>SUM(T10:T11)</f>
        <v>#REF!</v>
      </c>
      <c r="U12" s="88" t="e">
        <f>SUM(U10:U11)</f>
        <v>#REF!</v>
      </c>
      <c r="V12" s="88" t="e">
        <f>SUM(V10:V11)</f>
        <v>#REF!</v>
      </c>
      <c r="W12" s="37"/>
      <c r="X12" s="104"/>
      <c r="Y12" s="105"/>
      <c r="Z12" s="106"/>
      <c r="AA12" s="37"/>
      <c r="AB12" s="37"/>
      <c r="AC12" s="37"/>
      <c r="AD12" s="37"/>
      <c r="AE12" s="37"/>
      <c r="AF12" s="37"/>
      <c r="AG12" s="38"/>
    </row>
    <row r="13" spans="1:33" s="31" customFormat="1" ht="61.5" x14ac:dyDescent="0.7">
      <c r="A13" s="64"/>
      <c r="B13" s="75"/>
      <c r="C13" s="12"/>
      <c r="D13" s="34" t="s">
        <v>25</v>
      </c>
      <c r="E13" s="143" t="s">
        <v>1122</v>
      </c>
      <c r="F13" s="143"/>
      <c r="G13" s="41"/>
      <c r="H13" s="35"/>
      <c r="I13" s="35"/>
      <c r="J13" s="135"/>
      <c r="K13" s="136"/>
      <c r="L13" s="136"/>
      <c r="M13" s="136"/>
      <c r="N13" s="137"/>
      <c r="O13" s="35"/>
      <c r="P13" s="35"/>
      <c r="Q13" s="19"/>
      <c r="R13" s="14"/>
      <c r="S13" s="42"/>
      <c r="T13" s="87"/>
      <c r="U13" s="87" t="s">
        <v>26</v>
      </c>
      <c r="V13" s="43" t="e">
        <f>SUM(T10-U10)</f>
        <v>#REF!</v>
      </c>
      <c r="W13" s="37"/>
      <c r="X13" s="104"/>
      <c r="Y13" s="105"/>
      <c r="Z13" s="106"/>
      <c r="AA13" s="37"/>
      <c r="AB13" s="37"/>
      <c r="AC13" s="37"/>
      <c r="AD13" s="37"/>
      <c r="AE13" s="37"/>
      <c r="AF13" s="37"/>
      <c r="AG13" s="38"/>
    </row>
    <row r="14" spans="1:33" s="31" customFormat="1" ht="61.5" x14ac:dyDescent="0.7">
      <c r="A14" s="64"/>
      <c r="B14" s="75"/>
      <c r="C14" s="12"/>
      <c r="D14" s="34" t="s">
        <v>27</v>
      </c>
      <c r="E14" s="144" t="s">
        <v>1121</v>
      </c>
      <c r="F14" s="144"/>
      <c r="G14" s="41"/>
      <c r="H14" s="35"/>
      <c r="I14" s="35"/>
      <c r="J14" s="135"/>
      <c r="K14" s="136"/>
      <c r="L14" s="136"/>
      <c r="M14" s="136"/>
      <c r="N14" s="137"/>
      <c r="O14" s="35"/>
      <c r="P14" s="35"/>
      <c r="Q14" s="35"/>
      <c r="R14" s="14"/>
      <c r="S14" s="42"/>
      <c r="T14" s="87"/>
      <c r="U14" s="87" t="s">
        <v>26</v>
      </c>
      <c r="V14" s="43" t="e">
        <f>SUM(T11-U11)</f>
        <v>#REF!</v>
      </c>
      <c r="W14" s="37"/>
      <c r="X14" s="107"/>
      <c r="Y14" s="105"/>
      <c r="Z14" s="106"/>
      <c r="AA14" s="37"/>
      <c r="AB14" s="37"/>
      <c r="AC14" s="37"/>
      <c r="AD14" s="37"/>
      <c r="AE14" s="37"/>
      <c r="AF14" s="37"/>
      <c r="AG14" s="38"/>
    </row>
    <row r="15" spans="1:33" s="31" customFormat="1" ht="62.25" thickBot="1" x14ac:dyDescent="0.75">
      <c r="A15" s="64"/>
      <c r="B15" s="75"/>
      <c r="C15" s="12"/>
      <c r="D15" s="44" t="s">
        <v>28</v>
      </c>
      <c r="E15" s="145">
        <v>44165</v>
      </c>
      <c r="F15" s="146"/>
      <c r="G15" s="45"/>
      <c r="H15" s="35"/>
      <c r="I15" s="35"/>
      <c r="J15" s="138"/>
      <c r="K15" s="139"/>
      <c r="L15" s="139"/>
      <c r="M15" s="139"/>
      <c r="N15" s="140"/>
      <c r="O15" s="35"/>
      <c r="P15" s="46"/>
      <c r="Q15" s="35"/>
      <c r="R15" s="14"/>
      <c r="S15" s="42"/>
      <c r="T15" s="87"/>
      <c r="U15" s="87" t="s">
        <v>26</v>
      </c>
      <c r="V15" s="43" t="e">
        <f>SUM(T12-U12)</f>
        <v>#REF!</v>
      </c>
      <c r="W15" s="37"/>
      <c r="X15" s="104"/>
      <c r="Y15" s="105"/>
      <c r="Z15" s="106"/>
      <c r="AA15" s="37"/>
      <c r="AB15" s="37"/>
      <c r="AC15" s="37"/>
      <c r="AD15" s="37"/>
      <c r="AE15" s="37"/>
      <c r="AF15" s="37"/>
      <c r="AG15" s="38"/>
    </row>
    <row r="16" spans="1:33" s="31" customFormat="1" ht="39.6" customHeight="1" x14ac:dyDescent="0.7">
      <c r="A16" s="64"/>
      <c r="B16" s="75"/>
      <c r="C16" s="12"/>
      <c r="D16" s="19"/>
      <c r="E16" s="47"/>
      <c r="F16" s="48"/>
      <c r="G16" s="48"/>
      <c r="H16" s="35"/>
      <c r="I16" s="35"/>
      <c r="J16" s="19"/>
      <c r="K16" s="49"/>
      <c r="L16" s="50"/>
      <c r="M16" s="86"/>
      <c r="N16" s="65"/>
      <c r="O16" s="35"/>
      <c r="P16" s="35"/>
      <c r="Q16" s="51"/>
      <c r="R16" s="22"/>
      <c r="S16" s="35"/>
      <c r="T16" s="82"/>
      <c r="U16" s="99"/>
      <c r="V16" s="37"/>
      <c r="W16" s="37"/>
      <c r="X16" s="108"/>
      <c r="Y16" s="105"/>
      <c r="Z16" s="106"/>
      <c r="AA16" s="37"/>
      <c r="AB16" s="37"/>
      <c r="AC16" s="37"/>
      <c r="AD16" s="37"/>
      <c r="AE16" s="37"/>
      <c r="AF16" s="37"/>
      <c r="AG16" s="38"/>
    </row>
    <row r="17" spans="1:33" s="31" customFormat="1" ht="17.100000000000001" customHeight="1" thickBot="1" x14ac:dyDescent="0.75">
      <c r="A17" s="64"/>
      <c r="B17" s="75"/>
      <c r="C17" s="12"/>
      <c r="D17" s="147" t="s">
        <v>29</v>
      </c>
      <c r="E17" s="147"/>
      <c r="F17" s="35"/>
      <c r="G17" s="52"/>
      <c r="H17" s="148"/>
      <c r="I17" s="148"/>
      <c r="J17" s="35"/>
      <c r="K17" s="52"/>
      <c r="L17" s="96"/>
      <c r="M17" s="85" t="s">
        <v>30</v>
      </c>
      <c r="N17" s="66"/>
      <c r="O17" s="35"/>
      <c r="P17" s="35"/>
      <c r="Q17" s="53"/>
      <c r="R17" s="23"/>
      <c r="S17" s="35"/>
      <c r="T17" s="84"/>
      <c r="U17" s="99"/>
      <c r="V17" s="37"/>
      <c r="W17" s="37"/>
      <c r="X17" s="109"/>
      <c r="Y17" s="110"/>
      <c r="Z17" s="111"/>
      <c r="AA17" s="30"/>
      <c r="AB17" s="37"/>
      <c r="AC17" s="37"/>
      <c r="AD17" s="37"/>
      <c r="AE17" s="37"/>
      <c r="AF17" s="37"/>
      <c r="AG17" s="38"/>
    </row>
    <row r="18" spans="1:33" s="31" customFormat="1" ht="35.1" customHeight="1" x14ac:dyDescent="0.4">
      <c r="A18" s="64"/>
      <c r="B18" s="75"/>
      <c r="C18" s="12"/>
      <c r="D18" s="54"/>
      <c r="E18" s="55"/>
      <c r="F18" s="35"/>
      <c r="G18" s="56"/>
      <c r="H18" s="149"/>
      <c r="I18" s="149"/>
      <c r="J18" s="35"/>
      <c r="K18" s="56"/>
      <c r="L18" s="97"/>
      <c r="M18" s="83">
        <f>SUBTOTAL(9,M20:M298)</f>
        <v>18131640099.919998</v>
      </c>
      <c r="N18" s="83">
        <f>SUBTOTAL(9,N20:N298)</f>
        <v>16998729456.969997</v>
      </c>
      <c r="O18" s="81"/>
      <c r="P18" s="35"/>
      <c r="Q18" s="35"/>
      <c r="R18" s="14"/>
      <c r="S18" s="35"/>
      <c r="T18" s="82"/>
      <c r="U18" s="99"/>
      <c r="V18" s="37"/>
      <c r="W18" s="37"/>
      <c r="X18" s="112">
        <f t="shared" ref="X18:Y18" si="0">SUBTOTAL(9,X20:X291)</f>
        <v>15366567158.48</v>
      </c>
      <c r="Y18" s="112">
        <f t="shared" si="0"/>
        <v>-273511692.60000002</v>
      </c>
      <c r="Z18" s="112">
        <f>SUBTOTAL(9,Z20:Z291)</f>
        <v>14643436076.84</v>
      </c>
      <c r="AA18" s="80"/>
      <c r="AB18" s="80"/>
      <c r="AC18" s="37"/>
      <c r="AD18" s="37"/>
      <c r="AE18" s="37"/>
      <c r="AF18" s="37"/>
      <c r="AG18" s="38"/>
    </row>
    <row r="19" spans="1:33" ht="183.6" customHeight="1" x14ac:dyDescent="0.35">
      <c r="A19" s="32" t="s">
        <v>31</v>
      </c>
      <c r="B19" s="76" t="s">
        <v>32</v>
      </c>
      <c r="C19" s="33" t="s">
        <v>33</v>
      </c>
      <c r="D19" s="33" t="s">
        <v>34</v>
      </c>
      <c r="E19" s="33" t="s">
        <v>35</v>
      </c>
      <c r="F19" s="33" t="s">
        <v>36</v>
      </c>
      <c r="G19" s="33" t="s">
        <v>37</v>
      </c>
      <c r="H19" s="33" t="s">
        <v>1214</v>
      </c>
      <c r="I19" s="33" t="s">
        <v>38</v>
      </c>
      <c r="J19" s="33" t="s">
        <v>39</v>
      </c>
      <c r="K19" s="33" t="s">
        <v>40</v>
      </c>
      <c r="L19" s="33" t="s">
        <v>41</v>
      </c>
      <c r="M19" s="79" t="s">
        <v>42</v>
      </c>
      <c r="N19" s="67" t="s">
        <v>43</v>
      </c>
      <c r="O19" s="33" t="s">
        <v>44</v>
      </c>
      <c r="P19" s="33" t="s">
        <v>45</v>
      </c>
      <c r="Q19" s="33" t="s">
        <v>46</v>
      </c>
      <c r="R19" s="24"/>
      <c r="S19" s="71" t="s">
        <v>47</v>
      </c>
      <c r="T19" s="71" t="s">
        <v>48</v>
      </c>
      <c r="U19" s="71" t="s">
        <v>49</v>
      </c>
      <c r="V19" s="71" t="s">
        <v>50</v>
      </c>
      <c r="W19" s="71" t="s">
        <v>51</v>
      </c>
      <c r="X19" s="113" t="s">
        <v>52</v>
      </c>
      <c r="Y19" s="113" t="s">
        <v>53</v>
      </c>
      <c r="Z19" s="113" t="s">
        <v>1587</v>
      </c>
      <c r="AA19" s="71" t="s">
        <v>54</v>
      </c>
      <c r="AB19" s="71" t="s">
        <v>55</v>
      </c>
      <c r="AC19" s="71" t="s">
        <v>56</v>
      </c>
      <c r="AD19" s="71" t="s">
        <v>57</v>
      </c>
      <c r="AE19" s="71" t="s">
        <v>58</v>
      </c>
      <c r="AF19" s="71" t="s">
        <v>59</v>
      </c>
      <c r="AG19" s="71" t="s">
        <v>60</v>
      </c>
    </row>
    <row r="20" spans="1:33" s="28" customFormat="1" ht="272.45" customHeight="1" x14ac:dyDescent="0.35">
      <c r="A20" s="156">
        <v>1</v>
      </c>
      <c r="B20" s="157"/>
      <c r="C20" s="157" t="s">
        <v>145</v>
      </c>
      <c r="D20" s="158">
        <v>84131512</v>
      </c>
      <c r="E20" s="159" t="s">
        <v>185</v>
      </c>
      <c r="F20" s="157" t="s">
        <v>61</v>
      </c>
      <c r="G20" s="157">
        <v>1</v>
      </c>
      <c r="H20" s="160" t="s">
        <v>62</v>
      </c>
      <c r="I20" s="157">
        <v>1</v>
      </c>
      <c r="J20" s="157" t="s">
        <v>63</v>
      </c>
      <c r="K20" s="157" t="s">
        <v>64</v>
      </c>
      <c r="L20" s="157" t="s">
        <v>65</v>
      </c>
      <c r="M20" s="161">
        <v>10000000</v>
      </c>
      <c r="N20" s="162">
        <v>10000000</v>
      </c>
      <c r="O20" s="157" t="s">
        <v>66</v>
      </c>
      <c r="P20" s="157" t="s">
        <v>67</v>
      </c>
      <c r="Q20" s="157" t="s">
        <v>68</v>
      </c>
      <c r="R20" s="25"/>
      <c r="S20" s="183" t="s">
        <v>1339</v>
      </c>
      <c r="T20" s="122" t="s">
        <v>1340</v>
      </c>
      <c r="U20" s="184">
        <v>44064</v>
      </c>
      <c r="V20" s="124" t="s">
        <v>1341</v>
      </c>
      <c r="W20" s="125" t="s">
        <v>1160</v>
      </c>
      <c r="X20" s="185">
        <v>9651500</v>
      </c>
      <c r="Y20" s="186">
        <v>0</v>
      </c>
      <c r="Z20" s="185">
        <v>9651500</v>
      </c>
      <c r="AA20" s="124" t="s">
        <v>1342</v>
      </c>
      <c r="AB20" s="125">
        <v>25820</v>
      </c>
      <c r="AC20" s="124" t="s">
        <v>1343</v>
      </c>
      <c r="AD20" s="123">
        <v>44064</v>
      </c>
      <c r="AE20" s="123">
        <v>44125</v>
      </c>
      <c r="AF20" s="187" t="s">
        <v>1344</v>
      </c>
      <c r="AG20" s="187" t="s">
        <v>430</v>
      </c>
    </row>
    <row r="21" spans="1:33" ht="409.6" customHeight="1" x14ac:dyDescent="0.35">
      <c r="A21" s="163">
        <v>2</v>
      </c>
      <c r="B21" s="78"/>
      <c r="C21" s="78" t="s">
        <v>145</v>
      </c>
      <c r="D21" s="164" t="s">
        <v>146</v>
      </c>
      <c r="E21" s="165" t="s">
        <v>192</v>
      </c>
      <c r="F21" s="78" t="s">
        <v>61</v>
      </c>
      <c r="G21" s="78">
        <v>1</v>
      </c>
      <c r="H21" s="166" t="s">
        <v>104</v>
      </c>
      <c r="I21" s="78">
        <v>2</v>
      </c>
      <c r="J21" s="78" t="s">
        <v>1017</v>
      </c>
      <c r="K21" s="78" t="s">
        <v>64</v>
      </c>
      <c r="L21" s="78" t="s">
        <v>72</v>
      </c>
      <c r="M21" s="167">
        <v>10000000</v>
      </c>
      <c r="N21" s="168">
        <v>10000000</v>
      </c>
      <c r="O21" s="78" t="s">
        <v>66</v>
      </c>
      <c r="P21" s="78" t="s">
        <v>67</v>
      </c>
      <c r="Q21" s="78" t="s">
        <v>68</v>
      </c>
      <c r="S21" s="188" t="s">
        <v>1522</v>
      </c>
      <c r="T21" s="189" t="s">
        <v>1523</v>
      </c>
      <c r="U21" s="190">
        <v>44147</v>
      </c>
      <c r="V21" s="191" t="s">
        <v>1524</v>
      </c>
      <c r="W21" s="187" t="s">
        <v>1160</v>
      </c>
      <c r="X21" s="192">
        <v>6430076</v>
      </c>
      <c r="Y21" s="193">
        <v>0</v>
      </c>
      <c r="Z21" s="192">
        <v>6430076</v>
      </c>
      <c r="AA21" s="191" t="s">
        <v>1525</v>
      </c>
      <c r="AB21" s="187">
        <v>24520</v>
      </c>
      <c r="AC21" s="191" t="s">
        <v>1526</v>
      </c>
      <c r="AD21" s="194">
        <v>44155</v>
      </c>
      <c r="AE21" s="194">
        <v>44185</v>
      </c>
      <c r="AF21" s="187" t="s">
        <v>1024</v>
      </c>
      <c r="AG21" s="187" t="s">
        <v>430</v>
      </c>
    </row>
    <row r="22" spans="1:33" ht="360" customHeight="1" x14ac:dyDescent="0.35">
      <c r="A22" s="169"/>
      <c r="B22" s="78"/>
      <c r="C22" s="78" t="s">
        <v>145</v>
      </c>
      <c r="D22" s="164" t="s">
        <v>69</v>
      </c>
      <c r="E22" s="165" t="s">
        <v>193</v>
      </c>
      <c r="F22" s="78" t="s">
        <v>61</v>
      </c>
      <c r="G22" s="78">
        <v>1</v>
      </c>
      <c r="H22" s="166" t="s">
        <v>104</v>
      </c>
      <c r="I22" s="78">
        <v>2</v>
      </c>
      <c r="J22" s="78" t="s">
        <v>1017</v>
      </c>
      <c r="K22" s="78" t="s">
        <v>64</v>
      </c>
      <c r="L22" s="78" t="s">
        <v>141</v>
      </c>
      <c r="M22" s="167">
        <v>2000000</v>
      </c>
      <c r="N22" s="168">
        <v>2000000</v>
      </c>
      <c r="O22" s="78" t="s">
        <v>66</v>
      </c>
      <c r="P22" s="78" t="s">
        <v>67</v>
      </c>
      <c r="Q22" s="78" t="s">
        <v>68</v>
      </c>
      <c r="S22" s="122"/>
      <c r="T22" s="122"/>
      <c r="U22" s="123"/>
      <c r="V22" s="124"/>
      <c r="W22" s="125"/>
      <c r="X22" s="126"/>
      <c r="Y22" s="127"/>
      <c r="Z22" s="126"/>
      <c r="AA22" s="124"/>
      <c r="AB22" s="125"/>
      <c r="AC22" s="124"/>
      <c r="AD22" s="123"/>
      <c r="AE22" s="123"/>
      <c r="AF22" s="125"/>
      <c r="AG22" s="128"/>
    </row>
    <row r="23" spans="1:33" ht="321.60000000000002" customHeight="1" x14ac:dyDescent="0.35">
      <c r="A23" s="169"/>
      <c r="B23" s="78"/>
      <c r="C23" s="78" t="s">
        <v>145</v>
      </c>
      <c r="D23" s="164" t="s">
        <v>147</v>
      </c>
      <c r="E23" s="165" t="s">
        <v>194</v>
      </c>
      <c r="F23" s="78" t="s">
        <v>61</v>
      </c>
      <c r="G23" s="78">
        <v>1</v>
      </c>
      <c r="H23" s="166" t="s">
        <v>104</v>
      </c>
      <c r="I23" s="78">
        <v>2</v>
      </c>
      <c r="J23" s="78" t="s">
        <v>1017</v>
      </c>
      <c r="K23" s="78" t="s">
        <v>64</v>
      </c>
      <c r="L23" s="78" t="s">
        <v>142</v>
      </c>
      <c r="M23" s="167">
        <v>12000000</v>
      </c>
      <c r="N23" s="168">
        <v>12000000</v>
      </c>
      <c r="O23" s="78" t="s">
        <v>66</v>
      </c>
      <c r="P23" s="78" t="s">
        <v>67</v>
      </c>
      <c r="Q23" s="78" t="s">
        <v>68</v>
      </c>
      <c r="S23" s="188" t="s">
        <v>1522</v>
      </c>
      <c r="T23" s="189" t="s">
        <v>1523</v>
      </c>
      <c r="U23" s="190">
        <v>44147</v>
      </c>
      <c r="V23" s="191" t="s">
        <v>1524</v>
      </c>
      <c r="W23" s="187" t="s">
        <v>1160</v>
      </c>
      <c r="X23" s="192">
        <v>6671437</v>
      </c>
      <c r="Y23" s="193">
        <v>0</v>
      </c>
      <c r="Z23" s="192">
        <v>6671437</v>
      </c>
      <c r="AA23" s="191" t="s">
        <v>1525</v>
      </c>
      <c r="AB23" s="187">
        <v>24520</v>
      </c>
      <c r="AC23" s="191" t="s">
        <v>1526</v>
      </c>
      <c r="AD23" s="194">
        <v>44155</v>
      </c>
      <c r="AE23" s="194">
        <v>44185</v>
      </c>
      <c r="AF23" s="187" t="s">
        <v>1024</v>
      </c>
      <c r="AG23" s="187" t="s">
        <v>430</v>
      </c>
    </row>
    <row r="24" spans="1:33" ht="321.60000000000002" customHeight="1" x14ac:dyDescent="0.35">
      <c r="A24" s="170"/>
      <c r="B24" s="171" t="s">
        <v>195</v>
      </c>
      <c r="C24" s="171" t="s">
        <v>136</v>
      </c>
      <c r="D24" s="172" t="s">
        <v>69</v>
      </c>
      <c r="E24" s="173" t="s">
        <v>196</v>
      </c>
      <c r="F24" s="171" t="s">
        <v>61</v>
      </c>
      <c r="G24" s="171">
        <v>1</v>
      </c>
      <c r="H24" s="174" t="s">
        <v>73</v>
      </c>
      <c r="I24" s="171">
        <v>4</v>
      </c>
      <c r="J24" s="171" t="s">
        <v>121</v>
      </c>
      <c r="K24" s="171" t="s">
        <v>100</v>
      </c>
      <c r="L24" s="171" t="s">
        <v>186</v>
      </c>
      <c r="M24" s="175"/>
      <c r="N24" s="176"/>
      <c r="O24" s="171" t="s">
        <v>66</v>
      </c>
      <c r="P24" s="171" t="s">
        <v>67</v>
      </c>
      <c r="Q24" s="171" t="s">
        <v>148</v>
      </c>
      <c r="S24" s="122"/>
      <c r="T24" s="122"/>
      <c r="U24" s="123"/>
      <c r="V24" s="124"/>
      <c r="W24" s="125"/>
      <c r="X24" s="126"/>
      <c r="Y24" s="127"/>
      <c r="Z24" s="126"/>
      <c r="AA24" s="124"/>
      <c r="AB24" s="125"/>
      <c r="AC24" s="124"/>
      <c r="AD24" s="123"/>
      <c r="AE24" s="123"/>
      <c r="AF24" s="125"/>
      <c r="AG24" s="128"/>
    </row>
    <row r="25" spans="1:33" ht="220.5" customHeight="1" x14ac:dyDescent="0.35">
      <c r="A25" s="177">
        <v>3</v>
      </c>
      <c r="B25" s="171"/>
      <c r="C25" s="78" t="s">
        <v>145</v>
      </c>
      <c r="D25" s="164">
        <v>44103103</v>
      </c>
      <c r="E25" s="165" t="s">
        <v>1285</v>
      </c>
      <c r="F25" s="78" t="s">
        <v>61</v>
      </c>
      <c r="G25" s="78">
        <v>1</v>
      </c>
      <c r="H25" s="166" t="s">
        <v>73</v>
      </c>
      <c r="I25" s="78">
        <v>7</v>
      </c>
      <c r="J25" s="78" t="s">
        <v>71</v>
      </c>
      <c r="K25" s="78" t="s">
        <v>64</v>
      </c>
      <c r="L25" s="78" t="s">
        <v>74</v>
      </c>
      <c r="M25" s="178">
        <v>9088672.5999999996</v>
      </c>
      <c r="N25" s="178">
        <v>9088672.5999999996</v>
      </c>
      <c r="O25" s="78" t="s">
        <v>66</v>
      </c>
      <c r="P25" s="78" t="s">
        <v>67</v>
      </c>
      <c r="Q25" s="78" t="s">
        <v>68</v>
      </c>
      <c r="S25" s="183" t="s">
        <v>1299</v>
      </c>
      <c r="T25" s="122" t="s">
        <v>1300</v>
      </c>
      <c r="U25" s="184">
        <v>44028</v>
      </c>
      <c r="V25" s="124" t="s">
        <v>1301</v>
      </c>
      <c r="W25" s="125" t="s">
        <v>1160</v>
      </c>
      <c r="X25" s="185">
        <v>9088672.5999999996</v>
      </c>
      <c r="Y25" s="186">
        <v>0</v>
      </c>
      <c r="Z25" s="185">
        <v>9088672.5999999996</v>
      </c>
      <c r="AA25" s="124" t="s">
        <v>1302</v>
      </c>
      <c r="AB25" s="125">
        <v>23720</v>
      </c>
      <c r="AC25" s="124" t="s">
        <v>1303</v>
      </c>
      <c r="AD25" s="123">
        <v>44028</v>
      </c>
      <c r="AE25" s="123">
        <v>44089</v>
      </c>
      <c r="AF25" s="125" t="s">
        <v>1024</v>
      </c>
      <c r="AG25" s="125" t="s">
        <v>430</v>
      </c>
    </row>
    <row r="26" spans="1:33" ht="272.45" customHeight="1" x14ac:dyDescent="0.35">
      <c r="A26" s="177">
        <v>3</v>
      </c>
      <c r="B26" s="171"/>
      <c r="C26" s="78" t="s">
        <v>145</v>
      </c>
      <c r="D26" s="164">
        <v>44103103</v>
      </c>
      <c r="E26" s="165" t="s">
        <v>1285</v>
      </c>
      <c r="F26" s="78" t="s">
        <v>61</v>
      </c>
      <c r="G26" s="78">
        <v>1</v>
      </c>
      <c r="H26" s="166" t="s">
        <v>73</v>
      </c>
      <c r="I26" s="78">
        <v>7</v>
      </c>
      <c r="J26" s="78" t="s">
        <v>71</v>
      </c>
      <c r="K26" s="78" t="s">
        <v>64</v>
      </c>
      <c r="L26" s="78" t="s">
        <v>74</v>
      </c>
      <c r="M26" s="178">
        <v>1112126.3999999999</v>
      </c>
      <c r="N26" s="178">
        <v>1112126.3999999999</v>
      </c>
      <c r="O26" s="78" t="s">
        <v>66</v>
      </c>
      <c r="P26" s="78" t="s">
        <v>67</v>
      </c>
      <c r="Q26" s="78" t="s">
        <v>68</v>
      </c>
      <c r="S26" s="183" t="s">
        <v>1304</v>
      </c>
      <c r="T26" s="122" t="s">
        <v>1305</v>
      </c>
      <c r="U26" s="184">
        <v>44028</v>
      </c>
      <c r="V26" s="124" t="s">
        <v>1306</v>
      </c>
      <c r="W26" s="125" t="s">
        <v>1160</v>
      </c>
      <c r="X26" s="185">
        <v>1112126.3999999999</v>
      </c>
      <c r="Y26" s="186">
        <v>0</v>
      </c>
      <c r="Z26" s="185">
        <v>1112126.3999999999</v>
      </c>
      <c r="AA26" s="124" t="s">
        <v>1302</v>
      </c>
      <c r="AB26" s="125">
        <v>23720</v>
      </c>
      <c r="AC26" s="124" t="s">
        <v>1303</v>
      </c>
      <c r="AD26" s="123">
        <v>44028</v>
      </c>
      <c r="AE26" s="123">
        <v>44089</v>
      </c>
      <c r="AF26" s="125" t="s">
        <v>1024</v>
      </c>
      <c r="AG26" s="125" t="s">
        <v>430</v>
      </c>
    </row>
    <row r="27" spans="1:33" ht="272.45" customHeight="1" x14ac:dyDescent="0.35">
      <c r="A27" s="177">
        <v>3</v>
      </c>
      <c r="B27" s="78"/>
      <c r="C27" s="78" t="s">
        <v>145</v>
      </c>
      <c r="D27" s="164">
        <v>44103103</v>
      </c>
      <c r="E27" s="165" t="s">
        <v>1285</v>
      </c>
      <c r="F27" s="78" t="s">
        <v>61</v>
      </c>
      <c r="G27" s="78">
        <v>1</v>
      </c>
      <c r="H27" s="166" t="s">
        <v>73</v>
      </c>
      <c r="I27" s="78">
        <v>7</v>
      </c>
      <c r="J27" s="78" t="s">
        <v>71</v>
      </c>
      <c r="K27" s="78" t="s">
        <v>64</v>
      </c>
      <c r="L27" s="78" t="s">
        <v>74</v>
      </c>
      <c r="M27" s="178">
        <v>5284439.3099999996</v>
      </c>
      <c r="N27" s="178">
        <v>5284439.3099999996</v>
      </c>
      <c r="O27" s="78" t="s">
        <v>66</v>
      </c>
      <c r="P27" s="78" t="s">
        <v>67</v>
      </c>
      <c r="Q27" s="78" t="s">
        <v>68</v>
      </c>
      <c r="S27" s="183" t="s">
        <v>1307</v>
      </c>
      <c r="T27" s="122" t="s">
        <v>1308</v>
      </c>
      <c r="U27" s="184">
        <v>44035</v>
      </c>
      <c r="V27" s="124" t="s">
        <v>1306</v>
      </c>
      <c r="W27" s="125" t="s">
        <v>1160</v>
      </c>
      <c r="X27" s="185">
        <v>5284439.3099999996</v>
      </c>
      <c r="Y27" s="186">
        <v>0</v>
      </c>
      <c r="Z27" s="185">
        <v>5284439.3099999996</v>
      </c>
      <c r="AA27" s="124" t="s">
        <v>1302</v>
      </c>
      <c r="AB27" s="125">
        <v>23120</v>
      </c>
      <c r="AC27" s="124" t="s">
        <v>1303</v>
      </c>
      <c r="AD27" s="123">
        <v>44036</v>
      </c>
      <c r="AE27" s="123">
        <v>44097</v>
      </c>
      <c r="AF27" s="125" t="s">
        <v>1024</v>
      </c>
      <c r="AG27" s="125" t="s">
        <v>430</v>
      </c>
    </row>
    <row r="28" spans="1:33" ht="272.45" customHeight="1" x14ac:dyDescent="0.35">
      <c r="A28" s="177">
        <v>4</v>
      </c>
      <c r="B28" s="78"/>
      <c r="C28" s="78" t="s">
        <v>145</v>
      </c>
      <c r="D28" s="164">
        <v>44103103</v>
      </c>
      <c r="E28" s="165" t="s">
        <v>197</v>
      </c>
      <c r="F28" s="78" t="s">
        <v>61</v>
      </c>
      <c r="G28" s="78">
        <v>1</v>
      </c>
      <c r="H28" s="166" t="s">
        <v>73</v>
      </c>
      <c r="I28" s="78">
        <v>2</v>
      </c>
      <c r="J28" s="78" t="s">
        <v>63</v>
      </c>
      <c r="K28" s="78" t="s">
        <v>64</v>
      </c>
      <c r="L28" s="78" t="s">
        <v>74</v>
      </c>
      <c r="M28" s="167">
        <v>24415000</v>
      </c>
      <c r="N28" s="168">
        <v>24415000</v>
      </c>
      <c r="O28" s="78" t="s">
        <v>66</v>
      </c>
      <c r="P28" s="78" t="s">
        <v>67</v>
      </c>
      <c r="Q28" s="78" t="s">
        <v>68</v>
      </c>
      <c r="S28" s="183" t="s">
        <v>1222</v>
      </c>
      <c r="T28" s="122" t="s">
        <v>1223</v>
      </c>
      <c r="U28" s="184">
        <v>44001</v>
      </c>
      <c r="V28" s="124" t="s">
        <v>1224</v>
      </c>
      <c r="W28" s="125" t="s">
        <v>1160</v>
      </c>
      <c r="X28" s="185">
        <v>0</v>
      </c>
      <c r="Y28" s="195">
        <v>-24386670</v>
      </c>
      <c r="Z28" s="185">
        <v>0</v>
      </c>
      <c r="AA28" s="124" t="s">
        <v>1225</v>
      </c>
      <c r="AB28" s="125">
        <v>2820</v>
      </c>
      <c r="AC28" s="124" t="s">
        <v>1226</v>
      </c>
      <c r="AD28" s="123">
        <v>44005</v>
      </c>
      <c r="AE28" s="123">
        <v>44065</v>
      </c>
      <c r="AF28" s="125" t="s">
        <v>1024</v>
      </c>
      <c r="AG28" s="125" t="s">
        <v>430</v>
      </c>
    </row>
    <row r="29" spans="1:33" ht="272.45" customHeight="1" x14ac:dyDescent="0.35">
      <c r="A29" s="177">
        <v>5</v>
      </c>
      <c r="B29" s="78"/>
      <c r="C29" s="78" t="s">
        <v>145</v>
      </c>
      <c r="D29" s="164">
        <v>81112006</v>
      </c>
      <c r="E29" s="165" t="s">
        <v>198</v>
      </c>
      <c r="F29" s="78" t="s">
        <v>61</v>
      </c>
      <c r="G29" s="78">
        <v>1</v>
      </c>
      <c r="H29" s="166" t="s">
        <v>86</v>
      </c>
      <c r="I29" s="78">
        <v>12</v>
      </c>
      <c r="J29" s="78" t="s">
        <v>79</v>
      </c>
      <c r="K29" s="78" t="s">
        <v>64</v>
      </c>
      <c r="L29" s="78" t="s">
        <v>80</v>
      </c>
      <c r="M29" s="167">
        <v>327500000</v>
      </c>
      <c r="N29" s="168">
        <v>42000000</v>
      </c>
      <c r="O29" s="78" t="s">
        <v>77</v>
      </c>
      <c r="P29" s="78" t="s">
        <v>1335</v>
      </c>
      <c r="Q29" s="78" t="s">
        <v>68</v>
      </c>
      <c r="S29" s="183" t="s">
        <v>1588</v>
      </c>
      <c r="T29" s="122" t="s">
        <v>1589</v>
      </c>
      <c r="U29" s="184">
        <v>44148</v>
      </c>
      <c r="V29" s="124" t="s">
        <v>1590</v>
      </c>
      <c r="W29" s="125" t="s">
        <v>1021</v>
      </c>
      <c r="X29" s="185">
        <v>479142660.10000002</v>
      </c>
      <c r="Y29" s="186">
        <v>0</v>
      </c>
      <c r="Z29" s="126">
        <v>36114751.060000002</v>
      </c>
      <c r="AA29" s="124" t="s">
        <v>1591</v>
      </c>
      <c r="AB29" s="125">
        <v>20820</v>
      </c>
      <c r="AC29" s="124" t="s">
        <v>1592</v>
      </c>
      <c r="AD29" s="123">
        <v>44153</v>
      </c>
      <c r="AE29" s="123">
        <v>44729</v>
      </c>
      <c r="AF29" s="125" t="s">
        <v>1093</v>
      </c>
      <c r="AG29" s="125" t="s">
        <v>430</v>
      </c>
    </row>
    <row r="30" spans="1:33" ht="272.45" customHeight="1" x14ac:dyDescent="0.35">
      <c r="A30" s="179">
        <v>6</v>
      </c>
      <c r="B30" s="78"/>
      <c r="C30" s="78" t="s">
        <v>145</v>
      </c>
      <c r="D30" s="164">
        <v>84131603</v>
      </c>
      <c r="E30" s="165" t="s">
        <v>199</v>
      </c>
      <c r="F30" s="78" t="s">
        <v>61</v>
      </c>
      <c r="G30" s="78">
        <v>1</v>
      </c>
      <c r="H30" s="166" t="s">
        <v>73</v>
      </c>
      <c r="I30" s="78">
        <v>1</v>
      </c>
      <c r="J30" s="78" t="s">
        <v>1017</v>
      </c>
      <c r="K30" s="78" t="s">
        <v>64</v>
      </c>
      <c r="L30" s="78" t="s">
        <v>81</v>
      </c>
      <c r="M30" s="167">
        <v>6000000</v>
      </c>
      <c r="N30" s="168">
        <v>6000000</v>
      </c>
      <c r="O30" s="78" t="s">
        <v>66</v>
      </c>
      <c r="P30" s="78" t="s">
        <v>67</v>
      </c>
      <c r="Q30" s="78" t="s">
        <v>68</v>
      </c>
      <c r="S30" s="183" t="s">
        <v>1184</v>
      </c>
      <c r="T30" s="122" t="s">
        <v>1185</v>
      </c>
      <c r="U30" s="184">
        <v>43980</v>
      </c>
      <c r="V30" s="124" t="s">
        <v>1186</v>
      </c>
      <c r="W30" s="125" t="s">
        <v>1160</v>
      </c>
      <c r="X30" s="196">
        <v>5179950</v>
      </c>
      <c r="Y30" s="195">
        <v>678350</v>
      </c>
      <c r="Z30" s="196">
        <f>X30+Y30</f>
        <v>5858300</v>
      </c>
      <c r="AA30" s="124" t="s">
        <v>1187</v>
      </c>
      <c r="AB30" s="125">
        <v>22120</v>
      </c>
      <c r="AC30" s="124" t="s">
        <v>1188</v>
      </c>
      <c r="AD30" s="123">
        <v>43980</v>
      </c>
      <c r="AE30" s="123">
        <v>44196</v>
      </c>
      <c r="AF30" s="125" t="s">
        <v>1189</v>
      </c>
      <c r="AG30" s="125" t="s">
        <v>430</v>
      </c>
    </row>
    <row r="31" spans="1:33" s="31" customFormat="1" ht="272.45" customHeight="1" x14ac:dyDescent="0.35">
      <c r="A31" s="179">
        <v>7</v>
      </c>
      <c r="B31" s="171"/>
      <c r="C31" s="171" t="s">
        <v>145</v>
      </c>
      <c r="D31" s="172">
        <v>72101517</v>
      </c>
      <c r="E31" s="173" t="s">
        <v>200</v>
      </c>
      <c r="F31" s="171" t="s">
        <v>61</v>
      </c>
      <c r="G31" s="171">
        <v>1</v>
      </c>
      <c r="H31" s="174" t="s">
        <v>1287</v>
      </c>
      <c r="I31" s="171">
        <v>1</v>
      </c>
      <c r="J31" s="171" t="s">
        <v>71</v>
      </c>
      <c r="K31" s="171" t="s">
        <v>64</v>
      </c>
      <c r="L31" s="171" t="s">
        <v>85</v>
      </c>
      <c r="M31" s="175"/>
      <c r="N31" s="176"/>
      <c r="O31" s="171" t="s">
        <v>66</v>
      </c>
      <c r="P31" s="171" t="s">
        <v>67</v>
      </c>
      <c r="Q31" s="171" t="s">
        <v>68</v>
      </c>
      <c r="R31" s="25"/>
      <c r="S31" s="26"/>
      <c r="T31" s="26"/>
      <c r="U31" s="26"/>
      <c r="V31" s="26"/>
      <c r="W31" s="26"/>
      <c r="X31" s="26"/>
      <c r="Y31" s="26"/>
      <c r="Z31" s="26"/>
      <c r="AA31" s="26"/>
      <c r="AB31" s="26"/>
      <c r="AC31" s="26"/>
      <c r="AD31" s="26"/>
      <c r="AE31" s="26"/>
      <c r="AF31" s="26"/>
      <c r="AG31" s="26"/>
    </row>
    <row r="32" spans="1:33" ht="272.45" customHeight="1" x14ac:dyDescent="0.35">
      <c r="A32" s="179">
        <v>8</v>
      </c>
      <c r="B32" s="78"/>
      <c r="C32" s="78" t="s">
        <v>145</v>
      </c>
      <c r="D32" s="164" t="s">
        <v>407</v>
      </c>
      <c r="E32" s="165" t="s">
        <v>201</v>
      </c>
      <c r="F32" s="78" t="s">
        <v>61</v>
      </c>
      <c r="G32" s="78">
        <v>1</v>
      </c>
      <c r="H32" s="166" t="s">
        <v>84</v>
      </c>
      <c r="I32" s="78">
        <v>8</v>
      </c>
      <c r="J32" s="78" t="s">
        <v>83</v>
      </c>
      <c r="K32" s="78" t="s">
        <v>64</v>
      </c>
      <c r="L32" s="78" t="s">
        <v>85</v>
      </c>
      <c r="M32" s="167">
        <v>23000000</v>
      </c>
      <c r="N32" s="168">
        <v>23000000</v>
      </c>
      <c r="O32" s="78" t="s">
        <v>66</v>
      </c>
      <c r="P32" s="78" t="s">
        <v>67</v>
      </c>
      <c r="Q32" s="78" t="s">
        <v>68</v>
      </c>
      <c r="S32" s="183" t="s">
        <v>1088</v>
      </c>
      <c r="T32" s="122" t="s">
        <v>1089</v>
      </c>
      <c r="U32" s="184">
        <v>43916</v>
      </c>
      <c r="V32" s="124" t="s">
        <v>1090</v>
      </c>
      <c r="W32" s="125" t="s">
        <v>1021</v>
      </c>
      <c r="X32" s="185">
        <v>15835000</v>
      </c>
      <c r="Y32" s="185">
        <v>2133336</v>
      </c>
      <c r="Z32" s="185">
        <f>X32+Y32</f>
        <v>17968336</v>
      </c>
      <c r="AA32" s="124" t="s">
        <v>1091</v>
      </c>
      <c r="AB32" s="125">
        <v>3520</v>
      </c>
      <c r="AC32" s="124" t="s">
        <v>1092</v>
      </c>
      <c r="AD32" s="123">
        <v>43936</v>
      </c>
      <c r="AE32" s="123">
        <v>44134</v>
      </c>
      <c r="AF32" s="125" t="s">
        <v>1093</v>
      </c>
      <c r="AG32" s="125" t="s">
        <v>430</v>
      </c>
    </row>
    <row r="33" spans="1:33" ht="272.45" customHeight="1" x14ac:dyDescent="0.35">
      <c r="A33" s="163">
        <v>9</v>
      </c>
      <c r="B33" s="78"/>
      <c r="C33" s="78" t="s">
        <v>145</v>
      </c>
      <c r="D33" s="164" t="s">
        <v>87</v>
      </c>
      <c r="E33" s="165" t="s">
        <v>202</v>
      </c>
      <c r="F33" s="78" t="s">
        <v>61</v>
      </c>
      <c r="G33" s="78">
        <v>1</v>
      </c>
      <c r="H33" s="166" t="s">
        <v>86</v>
      </c>
      <c r="I33" s="78">
        <v>2</v>
      </c>
      <c r="J33" s="78" t="s">
        <v>63</v>
      </c>
      <c r="K33" s="78" t="s">
        <v>64</v>
      </c>
      <c r="L33" s="78" t="s">
        <v>88</v>
      </c>
      <c r="M33" s="167">
        <v>15000000</v>
      </c>
      <c r="N33" s="168">
        <v>15000000</v>
      </c>
      <c r="O33" s="78" t="s">
        <v>66</v>
      </c>
      <c r="P33" s="78" t="s">
        <v>67</v>
      </c>
      <c r="Q33" s="78" t="s">
        <v>68</v>
      </c>
      <c r="S33" s="183" t="s">
        <v>1395</v>
      </c>
      <c r="T33" s="122" t="s">
        <v>1223</v>
      </c>
      <c r="U33" s="184">
        <v>44074</v>
      </c>
      <c r="V33" s="124" t="s">
        <v>1396</v>
      </c>
      <c r="W33" s="125" t="s">
        <v>1160</v>
      </c>
      <c r="X33" s="185">
        <v>6168813</v>
      </c>
      <c r="Y33" s="186">
        <v>0</v>
      </c>
      <c r="Z33" s="185">
        <v>6168813</v>
      </c>
      <c r="AA33" s="124" t="s">
        <v>1397</v>
      </c>
      <c r="AB33" s="125">
        <v>23320</v>
      </c>
      <c r="AC33" s="124" t="s">
        <v>1398</v>
      </c>
      <c r="AD33" s="194">
        <v>44074</v>
      </c>
      <c r="AE33" s="194">
        <v>44134</v>
      </c>
      <c r="AF33" s="125" t="s">
        <v>1024</v>
      </c>
      <c r="AG33" s="125" t="s">
        <v>430</v>
      </c>
    </row>
    <row r="34" spans="1:33" ht="272.45" customHeight="1" x14ac:dyDescent="0.35">
      <c r="A34" s="170"/>
      <c r="B34" s="78"/>
      <c r="C34" s="78" t="s">
        <v>145</v>
      </c>
      <c r="D34" s="164" t="s">
        <v>87</v>
      </c>
      <c r="E34" s="165" t="s">
        <v>203</v>
      </c>
      <c r="F34" s="78" t="s">
        <v>61</v>
      </c>
      <c r="G34" s="78">
        <v>1</v>
      </c>
      <c r="H34" s="166" t="s">
        <v>86</v>
      </c>
      <c r="I34" s="78">
        <v>2</v>
      </c>
      <c r="J34" s="78" t="s">
        <v>63</v>
      </c>
      <c r="K34" s="78" t="s">
        <v>64</v>
      </c>
      <c r="L34" s="78" t="s">
        <v>89</v>
      </c>
      <c r="M34" s="167">
        <v>20000000</v>
      </c>
      <c r="N34" s="168">
        <v>20000000</v>
      </c>
      <c r="O34" s="78" t="s">
        <v>66</v>
      </c>
      <c r="P34" s="78" t="s">
        <v>67</v>
      </c>
      <c r="Q34" s="78" t="s">
        <v>68</v>
      </c>
      <c r="S34" s="183" t="s">
        <v>1395</v>
      </c>
      <c r="T34" s="122" t="s">
        <v>1223</v>
      </c>
      <c r="U34" s="184">
        <v>44074</v>
      </c>
      <c r="V34" s="124" t="s">
        <v>1396</v>
      </c>
      <c r="W34" s="125" t="s">
        <v>1160</v>
      </c>
      <c r="X34" s="185">
        <v>18409081</v>
      </c>
      <c r="Y34" s="186">
        <v>0</v>
      </c>
      <c r="Z34" s="185">
        <v>18409081</v>
      </c>
      <c r="AA34" s="124" t="s">
        <v>1397</v>
      </c>
      <c r="AB34" s="125">
        <v>23320</v>
      </c>
      <c r="AC34" s="124" t="s">
        <v>1398</v>
      </c>
      <c r="AD34" s="194">
        <v>44074</v>
      </c>
      <c r="AE34" s="194">
        <v>44134</v>
      </c>
      <c r="AF34" s="125" t="s">
        <v>1024</v>
      </c>
      <c r="AG34" s="125" t="s">
        <v>430</v>
      </c>
    </row>
    <row r="35" spans="1:33" s="58" customFormat="1" ht="272.45" customHeight="1" x14ac:dyDescent="0.35">
      <c r="A35" s="177">
        <v>10</v>
      </c>
      <c r="B35" s="78"/>
      <c r="C35" s="78" t="s">
        <v>145</v>
      </c>
      <c r="D35" s="164">
        <v>84131512</v>
      </c>
      <c r="E35" s="165" t="s">
        <v>204</v>
      </c>
      <c r="F35" s="78" t="s">
        <v>61</v>
      </c>
      <c r="G35" s="78">
        <v>1</v>
      </c>
      <c r="H35" s="166" t="s">
        <v>75</v>
      </c>
      <c r="I35" s="78">
        <v>12</v>
      </c>
      <c r="J35" s="78" t="s">
        <v>71</v>
      </c>
      <c r="K35" s="78" t="s">
        <v>64</v>
      </c>
      <c r="L35" s="78" t="s">
        <v>90</v>
      </c>
      <c r="M35" s="167">
        <v>25600000</v>
      </c>
      <c r="N35" s="168">
        <v>25600000</v>
      </c>
      <c r="O35" s="78" t="s">
        <v>66</v>
      </c>
      <c r="P35" s="78" t="s">
        <v>67</v>
      </c>
      <c r="Q35" s="78" t="s">
        <v>68</v>
      </c>
      <c r="R35" s="27"/>
      <c r="S35" s="183" t="s">
        <v>1345</v>
      </c>
      <c r="T35" s="122" t="s">
        <v>1346</v>
      </c>
      <c r="U35" s="184">
        <v>44068</v>
      </c>
      <c r="V35" s="124" t="s">
        <v>1347</v>
      </c>
      <c r="W35" s="125" t="s">
        <v>1160</v>
      </c>
      <c r="X35" s="185">
        <v>8102229</v>
      </c>
      <c r="Y35" s="186">
        <v>0</v>
      </c>
      <c r="Z35" s="185">
        <v>8102229</v>
      </c>
      <c r="AA35" s="124" t="s">
        <v>1348</v>
      </c>
      <c r="AB35" s="125">
        <v>24020</v>
      </c>
      <c r="AC35" s="124" t="s">
        <v>1349</v>
      </c>
      <c r="AD35" s="123">
        <v>44068</v>
      </c>
      <c r="AE35" s="123">
        <v>44432</v>
      </c>
      <c r="AF35" s="187" t="s">
        <v>1131</v>
      </c>
      <c r="AG35" s="187" t="s">
        <v>430</v>
      </c>
    </row>
    <row r="36" spans="1:33" ht="272.45" customHeight="1" x14ac:dyDescent="0.35">
      <c r="A36" s="177">
        <v>11</v>
      </c>
      <c r="B36" s="78"/>
      <c r="C36" s="78" t="s">
        <v>145</v>
      </c>
      <c r="D36" s="164" t="s">
        <v>940</v>
      </c>
      <c r="E36" s="165" t="s">
        <v>205</v>
      </c>
      <c r="F36" s="78" t="s">
        <v>61</v>
      </c>
      <c r="G36" s="78">
        <v>1</v>
      </c>
      <c r="H36" s="166" t="s">
        <v>98</v>
      </c>
      <c r="I36" s="78">
        <v>10</v>
      </c>
      <c r="J36" s="78" t="s">
        <v>92</v>
      </c>
      <c r="K36" s="78" t="s">
        <v>64</v>
      </c>
      <c r="L36" s="78" t="s">
        <v>85</v>
      </c>
      <c r="M36" s="167">
        <v>10000000</v>
      </c>
      <c r="N36" s="168">
        <v>10000000</v>
      </c>
      <c r="O36" s="78" t="s">
        <v>66</v>
      </c>
      <c r="P36" s="78" t="s">
        <v>67</v>
      </c>
      <c r="Q36" s="78" t="s">
        <v>68</v>
      </c>
      <c r="S36" s="183" t="s">
        <v>1018</v>
      </c>
      <c r="T36" s="122" t="s">
        <v>1019</v>
      </c>
      <c r="U36" s="184">
        <v>43893</v>
      </c>
      <c r="V36" s="124" t="s">
        <v>1020</v>
      </c>
      <c r="W36" s="125" t="s">
        <v>1021</v>
      </c>
      <c r="X36" s="185">
        <v>9908668</v>
      </c>
      <c r="Y36" s="186">
        <v>0</v>
      </c>
      <c r="Z36" s="185">
        <v>9908668</v>
      </c>
      <c r="AA36" s="124" t="s">
        <v>1022</v>
      </c>
      <c r="AB36" s="125">
        <v>3420</v>
      </c>
      <c r="AC36" s="191" t="s">
        <v>1023</v>
      </c>
      <c r="AD36" s="194">
        <v>43896</v>
      </c>
      <c r="AE36" s="194">
        <v>44260</v>
      </c>
      <c r="AF36" s="187" t="s">
        <v>1024</v>
      </c>
      <c r="AG36" s="187" t="s">
        <v>430</v>
      </c>
    </row>
    <row r="37" spans="1:33" ht="272.45" customHeight="1" x14ac:dyDescent="0.35">
      <c r="A37" s="177">
        <v>12</v>
      </c>
      <c r="B37" s="78"/>
      <c r="C37" s="78" t="s">
        <v>145</v>
      </c>
      <c r="D37" s="164">
        <v>44101706</v>
      </c>
      <c r="E37" s="165" t="s">
        <v>206</v>
      </c>
      <c r="F37" s="78" t="s">
        <v>61</v>
      </c>
      <c r="G37" s="78">
        <v>1</v>
      </c>
      <c r="H37" s="166" t="s">
        <v>73</v>
      </c>
      <c r="I37" s="78">
        <v>2</v>
      </c>
      <c r="J37" s="78" t="s">
        <v>63</v>
      </c>
      <c r="K37" s="78" t="s">
        <v>64</v>
      </c>
      <c r="L37" s="78" t="s">
        <v>74</v>
      </c>
      <c r="M37" s="167">
        <v>20000000</v>
      </c>
      <c r="N37" s="168">
        <v>20000000</v>
      </c>
      <c r="O37" s="78" t="s">
        <v>66</v>
      </c>
      <c r="P37" s="78" t="s">
        <v>67</v>
      </c>
      <c r="Q37" s="78" t="s">
        <v>68</v>
      </c>
      <c r="S37" s="183" t="s">
        <v>1227</v>
      </c>
      <c r="T37" s="122" t="s">
        <v>1223</v>
      </c>
      <c r="U37" s="184">
        <v>43999</v>
      </c>
      <c r="V37" s="124" t="s">
        <v>1228</v>
      </c>
      <c r="W37" s="125" t="s">
        <v>1160</v>
      </c>
      <c r="X37" s="185">
        <v>14522671</v>
      </c>
      <c r="Y37" s="186">
        <v>0</v>
      </c>
      <c r="Z37" s="185">
        <v>14522671</v>
      </c>
      <c r="AA37" s="124" t="s">
        <v>1229</v>
      </c>
      <c r="AB37" s="125">
        <v>2920</v>
      </c>
      <c r="AC37" s="124" t="s">
        <v>1230</v>
      </c>
      <c r="AD37" s="123">
        <v>44000</v>
      </c>
      <c r="AE37" s="123">
        <v>44060</v>
      </c>
      <c r="AF37" s="125" t="s">
        <v>1024</v>
      </c>
      <c r="AG37" s="125" t="s">
        <v>430</v>
      </c>
    </row>
    <row r="38" spans="1:33" ht="272.45" customHeight="1" x14ac:dyDescent="0.35">
      <c r="A38" s="177">
        <v>13</v>
      </c>
      <c r="B38" s="78"/>
      <c r="C38" s="78" t="s">
        <v>145</v>
      </c>
      <c r="D38" s="164" t="s">
        <v>95</v>
      </c>
      <c r="E38" s="165" t="s">
        <v>408</v>
      </c>
      <c r="F38" s="78" t="s">
        <v>61</v>
      </c>
      <c r="G38" s="78">
        <v>1</v>
      </c>
      <c r="H38" s="166" t="s">
        <v>73</v>
      </c>
      <c r="I38" s="78">
        <v>7</v>
      </c>
      <c r="J38" s="78" t="s">
        <v>149</v>
      </c>
      <c r="K38" s="78" t="s">
        <v>64</v>
      </c>
      <c r="L38" s="78" t="s">
        <v>96</v>
      </c>
      <c r="M38" s="167">
        <v>124000000</v>
      </c>
      <c r="N38" s="168">
        <v>124000000</v>
      </c>
      <c r="O38" s="78" t="s">
        <v>66</v>
      </c>
      <c r="P38" s="78" t="s">
        <v>67</v>
      </c>
      <c r="Q38" s="78" t="s">
        <v>68</v>
      </c>
      <c r="S38" s="183" t="s">
        <v>1231</v>
      </c>
      <c r="T38" s="122" t="s">
        <v>1232</v>
      </c>
      <c r="U38" s="184">
        <v>44001</v>
      </c>
      <c r="V38" s="124" t="s">
        <v>1233</v>
      </c>
      <c r="W38" s="125" t="s">
        <v>1021</v>
      </c>
      <c r="X38" s="185">
        <v>113220000</v>
      </c>
      <c r="Y38" s="186">
        <v>0</v>
      </c>
      <c r="Z38" s="185">
        <v>113220000</v>
      </c>
      <c r="AA38" s="124" t="s">
        <v>1234</v>
      </c>
      <c r="AB38" s="187">
        <v>22220</v>
      </c>
      <c r="AC38" s="124" t="s">
        <v>1235</v>
      </c>
      <c r="AD38" s="194">
        <v>44004</v>
      </c>
      <c r="AE38" s="194">
        <v>44248</v>
      </c>
      <c r="AF38" s="125" t="s">
        <v>1024</v>
      </c>
      <c r="AG38" s="125" t="s">
        <v>430</v>
      </c>
    </row>
    <row r="39" spans="1:33" ht="272.45" customHeight="1" x14ac:dyDescent="0.35">
      <c r="A39" s="177">
        <v>14</v>
      </c>
      <c r="B39" s="78"/>
      <c r="C39" s="78" t="s">
        <v>145</v>
      </c>
      <c r="D39" s="164" t="s">
        <v>108</v>
      </c>
      <c r="E39" s="165" t="s">
        <v>207</v>
      </c>
      <c r="F39" s="78" t="s">
        <v>61</v>
      </c>
      <c r="G39" s="78">
        <v>1</v>
      </c>
      <c r="H39" s="166" t="s">
        <v>75</v>
      </c>
      <c r="I39" s="78">
        <v>9</v>
      </c>
      <c r="J39" s="78" t="s">
        <v>83</v>
      </c>
      <c r="K39" s="78" t="s">
        <v>64</v>
      </c>
      <c r="L39" s="78" t="s">
        <v>109</v>
      </c>
      <c r="M39" s="167">
        <v>2000000</v>
      </c>
      <c r="N39" s="168">
        <v>2000000</v>
      </c>
      <c r="O39" s="78" t="s">
        <v>66</v>
      </c>
      <c r="P39" s="78" t="s">
        <v>67</v>
      </c>
      <c r="Q39" s="78" t="s">
        <v>68</v>
      </c>
      <c r="S39" s="183" t="s">
        <v>1359</v>
      </c>
      <c r="T39" s="122" t="s">
        <v>1360</v>
      </c>
      <c r="U39" s="184">
        <v>44056</v>
      </c>
      <c r="V39" s="124" t="s">
        <v>1361</v>
      </c>
      <c r="W39" s="125" t="s">
        <v>1021</v>
      </c>
      <c r="X39" s="185">
        <v>1142000</v>
      </c>
      <c r="Y39" s="186">
        <v>0</v>
      </c>
      <c r="Z39" s="185">
        <v>1142000</v>
      </c>
      <c r="AA39" s="124" t="s">
        <v>1362</v>
      </c>
      <c r="AB39" s="125">
        <v>26820</v>
      </c>
      <c r="AC39" s="124" t="s">
        <v>1363</v>
      </c>
      <c r="AD39" s="123">
        <v>44056</v>
      </c>
      <c r="AE39" s="123">
        <v>44165</v>
      </c>
      <c r="AF39" s="125" t="s">
        <v>429</v>
      </c>
      <c r="AG39" s="125" t="s">
        <v>430</v>
      </c>
    </row>
    <row r="40" spans="1:33" ht="272.45" customHeight="1" x14ac:dyDescent="0.35">
      <c r="A40" s="177">
        <v>15</v>
      </c>
      <c r="B40" s="78"/>
      <c r="C40" s="78" t="s">
        <v>145</v>
      </c>
      <c r="D40" s="164" t="s">
        <v>110</v>
      </c>
      <c r="E40" s="165" t="s">
        <v>208</v>
      </c>
      <c r="F40" s="78" t="s">
        <v>61</v>
      </c>
      <c r="G40" s="78">
        <v>1</v>
      </c>
      <c r="H40" s="166" t="s">
        <v>62</v>
      </c>
      <c r="I40" s="78">
        <v>2</v>
      </c>
      <c r="J40" s="78" t="s">
        <v>63</v>
      </c>
      <c r="K40" s="78" t="s">
        <v>64</v>
      </c>
      <c r="L40" s="78" t="s">
        <v>111</v>
      </c>
      <c r="M40" s="167">
        <v>5800000</v>
      </c>
      <c r="N40" s="168">
        <v>5800000</v>
      </c>
      <c r="O40" s="78" t="s">
        <v>66</v>
      </c>
      <c r="P40" s="78" t="s">
        <v>67</v>
      </c>
      <c r="Q40" s="78" t="s">
        <v>68</v>
      </c>
      <c r="S40" s="183" t="s">
        <v>1309</v>
      </c>
      <c r="T40" s="122" t="s">
        <v>1223</v>
      </c>
      <c r="U40" s="184">
        <v>44028</v>
      </c>
      <c r="V40" s="124" t="s">
        <v>1310</v>
      </c>
      <c r="W40" s="125" t="s">
        <v>1160</v>
      </c>
      <c r="X40" s="185">
        <v>5799990</v>
      </c>
      <c r="Y40" s="186">
        <v>0</v>
      </c>
      <c r="Z40" s="185">
        <v>5799990</v>
      </c>
      <c r="AA40" s="124" t="s">
        <v>1311</v>
      </c>
      <c r="AB40" s="125">
        <v>26320</v>
      </c>
      <c r="AC40" s="124" t="s">
        <v>1312</v>
      </c>
      <c r="AD40" s="194">
        <v>44028</v>
      </c>
      <c r="AE40" s="194">
        <v>44073</v>
      </c>
      <c r="AF40" s="125" t="s">
        <v>1024</v>
      </c>
      <c r="AG40" s="125" t="s">
        <v>430</v>
      </c>
    </row>
    <row r="41" spans="1:33" ht="272.45" customHeight="1" x14ac:dyDescent="0.35">
      <c r="A41" s="177">
        <v>16</v>
      </c>
      <c r="B41" s="78"/>
      <c r="C41" s="78" t="s">
        <v>145</v>
      </c>
      <c r="D41" s="164">
        <v>48101909</v>
      </c>
      <c r="E41" s="165" t="s">
        <v>1175</v>
      </c>
      <c r="F41" s="78" t="s">
        <v>61</v>
      </c>
      <c r="G41" s="78">
        <v>1</v>
      </c>
      <c r="H41" s="166" t="s">
        <v>62</v>
      </c>
      <c r="I41" s="78">
        <v>2</v>
      </c>
      <c r="J41" s="78" t="s">
        <v>63</v>
      </c>
      <c r="K41" s="78" t="s">
        <v>64</v>
      </c>
      <c r="L41" s="78" t="s">
        <v>112</v>
      </c>
      <c r="M41" s="167">
        <v>600000</v>
      </c>
      <c r="N41" s="168">
        <v>600000</v>
      </c>
      <c r="O41" s="78" t="s">
        <v>66</v>
      </c>
      <c r="P41" s="78" t="s">
        <v>67</v>
      </c>
      <c r="Q41" s="78" t="s">
        <v>68</v>
      </c>
      <c r="S41" s="183" t="s">
        <v>1165</v>
      </c>
      <c r="T41" s="122" t="s">
        <v>1159</v>
      </c>
      <c r="U41" s="184">
        <v>43959</v>
      </c>
      <c r="V41" s="124" t="s">
        <v>1166</v>
      </c>
      <c r="W41" s="125" t="s">
        <v>1160</v>
      </c>
      <c r="X41" s="185">
        <v>600000</v>
      </c>
      <c r="Y41" s="186">
        <v>0</v>
      </c>
      <c r="Z41" s="185">
        <v>600000</v>
      </c>
      <c r="AA41" s="124" t="s">
        <v>1167</v>
      </c>
      <c r="AB41" s="125">
        <v>22920</v>
      </c>
      <c r="AC41" s="124" t="s">
        <v>1168</v>
      </c>
      <c r="AD41" s="194">
        <v>43959</v>
      </c>
      <c r="AE41" s="194">
        <v>43979</v>
      </c>
      <c r="AF41" s="125" t="s">
        <v>679</v>
      </c>
      <c r="AG41" s="125" t="s">
        <v>680</v>
      </c>
    </row>
    <row r="42" spans="1:33" ht="272.45" customHeight="1" x14ac:dyDescent="0.35">
      <c r="A42" s="177">
        <v>17</v>
      </c>
      <c r="B42" s="171" t="s">
        <v>209</v>
      </c>
      <c r="C42" s="171" t="s">
        <v>891</v>
      </c>
      <c r="D42" s="172" t="s">
        <v>151</v>
      </c>
      <c r="E42" s="173" t="s">
        <v>210</v>
      </c>
      <c r="F42" s="171" t="s">
        <v>61</v>
      </c>
      <c r="G42" s="171">
        <v>1</v>
      </c>
      <c r="H42" s="174" t="s">
        <v>75</v>
      </c>
      <c r="I42" s="171">
        <v>3</v>
      </c>
      <c r="J42" s="171" t="s">
        <v>120</v>
      </c>
      <c r="K42" s="171" t="s">
        <v>100</v>
      </c>
      <c r="L42" s="171" t="s">
        <v>152</v>
      </c>
      <c r="M42" s="175"/>
      <c r="N42" s="176"/>
      <c r="O42" s="171" t="s">
        <v>66</v>
      </c>
      <c r="P42" s="171" t="s">
        <v>67</v>
      </c>
      <c r="Q42" s="171" t="s">
        <v>68</v>
      </c>
      <c r="S42" s="122"/>
      <c r="T42" s="122"/>
      <c r="U42" s="123"/>
      <c r="V42" s="124"/>
      <c r="W42" s="125"/>
      <c r="X42" s="126"/>
      <c r="Y42" s="127"/>
      <c r="Z42" s="126"/>
      <c r="AA42" s="124"/>
      <c r="AB42" s="125"/>
      <c r="AC42" s="191"/>
      <c r="AD42" s="194"/>
      <c r="AE42" s="194"/>
      <c r="AF42" s="187"/>
      <c r="AG42" s="197"/>
    </row>
    <row r="43" spans="1:33" ht="272.45" customHeight="1" x14ac:dyDescent="0.35">
      <c r="A43" s="156">
        <v>17</v>
      </c>
      <c r="B43" s="171"/>
      <c r="C43" s="171" t="s">
        <v>1182</v>
      </c>
      <c r="D43" s="172" t="s">
        <v>151</v>
      </c>
      <c r="E43" s="173" t="s">
        <v>210</v>
      </c>
      <c r="F43" s="171" t="s">
        <v>61</v>
      </c>
      <c r="G43" s="171">
        <v>1</v>
      </c>
      <c r="H43" s="174" t="s">
        <v>75</v>
      </c>
      <c r="I43" s="171">
        <v>3</v>
      </c>
      <c r="J43" s="171" t="s">
        <v>120</v>
      </c>
      <c r="K43" s="171" t="s">
        <v>100</v>
      </c>
      <c r="L43" s="171" t="s">
        <v>187</v>
      </c>
      <c r="M43" s="175"/>
      <c r="N43" s="176"/>
      <c r="O43" s="171" t="s">
        <v>66</v>
      </c>
      <c r="P43" s="171" t="s">
        <v>67</v>
      </c>
      <c r="Q43" s="171" t="s">
        <v>68</v>
      </c>
      <c r="S43" s="122"/>
      <c r="T43" s="122"/>
      <c r="U43" s="123"/>
      <c r="V43" s="124"/>
      <c r="W43" s="125"/>
      <c r="X43" s="126"/>
      <c r="Y43" s="127"/>
      <c r="Z43" s="126"/>
      <c r="AA43" s="124"/>
      <c r="AB43" s="125"/>
      <c r="AC43" s="191"/>
      <c r="AD43" s="194"/>
      <c r="AE43" s="194"/>
      <c r="AF43" s="187"/>
      <c r="AG43" s="197"/>
    </row>
    <row r="44" spans="1:33" ht="272.45" customHeight="1" x14ac:dyDescent="0.35">
      <c r="A44" s="177">
        <v>18</v>
      </c>
      <c r="B44" s="171"/>
      <c r="C44" s="171" t="s">
        <v>145</v>
      </c>
      <c r="D44" s="172" t="s">
        <v>113</v>
      </c>
      <c r="E44" s="173" t="s">
        <v>211</v>
      </c>
      <c r="F44" s="171" t="s">
        <v>61</v>
      </c>
      <c r="G44" s="171">
        <v>1</v>
      </c>
      <c r="H44" s="174" t="s">
        <v>70</v>
      </c>
      <c r="I44" s="171">
        <v>2</v>
      </c>
      <c r="J44" s="171" t="s">
        <v>63</v>
      </c>
      <c r="K44" s="171" t="s">
        <v>64</v>
      </c>
      <c r="L44" s="171" t="s">
        <v>898</v>
      </c>
      <c r="M44" s="175"/>
      <c r="N44" s="176"/>
      <c r="O44" s="171" t="s">
        <v>66</v>
      </c>
      <c r="P44" s="171" t="s">
        <v>67</v>
      </c>
      <c r="Q44" s="171" t="s">
        <v>68</v>
      </c>
      <c r="S44" s="122"/>
      <c r="T44" s="122"/>
      <c r="U44" s="123"/>
      <c r="V44" s="124"/>
      <c r="W44" s="125"/>
      <c r="X44" s="126"/>
      <c r="Y44" s="127"/>
      <c r="Z44" s="126"/>
      <c r="AA44" s="124"/>
      <c r="AB44" s="125"/>
      <c r="AC44" s="191"/>
      <c r="AD44" s="194"/>
      <c r="AE44" s="194"/>
      <c r="AF44" s="187"/>
      <c r="AG44" s="197"/>
    </row>
    <row r="45" spans="1:33" ht="272.45" customHeight="1" x14ac:dyDescent="0.35">
      <c r="A45" s="177">
        <v>19</v>
      </c>
      <c r="B45" s="78"/>
      <c r="C45" s="78" t="s">
        <v>145</v>
      </c>
      <c r="D45" s="164">
        <v>81141804</v>
      </c>
      <c r="E45" s="165" t="s">
        <v>212</v>
      </c>
      <c r="F45" s="78" t="s">
        <v>61</v>
      </c>
      <c r="G45" s="78">
        <v>1</v>
      </c>
      <c r="H45" s="166" t="s">
        <v>75</v>
      </c>
      <c r="I45" s="78">
        <v>1</v>
      </c>
      <c r="J45" s="78" t="s">
        <v>83</v>
      </c>
      <c r="K45" s="78" t="s">
        <v>64</v>
      </c>
      <c r="L45" s="78" t="s">
        <v>107</v>
      </c>
      <c r="M45" s="167">
        <v>1800000</v>
      </c>
      <c r="N45" s="168">
        <v>1800000</v>
      </c>
      <c r="O45" s="78" t="s">
        <v>66</v>
      </c>
      <c r="P45" s="78" t="s">
        <v>67</v>
      </c>
      <c r="Q45" s="78" t="s">
        <v>68</v>
      </c>
      <c r="S45" s="183" t="s">
        <v>1399</v>
      </c>
      <c r="T45" s="122" t="s">
        <v>1400</v>
      </c>
      <c r="U45" s="184">
        <v>44081</v>
      </c>
      <c r="V45" s="124" t="s">
        <v>1401</v>
      </c>
      <c r="W45" s="125" t="s">
        <v>1021</v>
      </c>
      <c r="X45" s="185">
        <v>618800</v>
      </c>
      <c r="Y45" s="186">
        <v>0</v>
      </c>
      <c r="Z45" s="185">
        <v>618800</v>
      </c>
      <c r="AA45" s="124" t="s">
        <v>1402</v>
      </c>
      <c r="AB45" s="125">
        <v>24120</v>
      </c>
      <c r="AC45" s="124" t="s">
        <v>1403</v>
      </c>
      <c r="AD45" s="123">
        <v>44083</v>
      </c>
      <c r="AE45" s="123">
        <v>44173</v>
      </c>
      <c r="AF45" s="125" t="s">
        <v>1093</v>
      </c>
      <c r="AG45" s="125" t="s">
        <v>430</v>
      </c>
    </row>
    <row r="46" spans="1:33" ht="272.45" customHeight="1" x14ac:dyDescent="0.35">
      <c r="A46" s="177">
        <v>20</v>
      </c>
      <c r="B46" s="78" t="s">
        <v>213</v>
      </c>
      <c r="C46" s="157" t="s">
        <v>145</v>
      </c>
      <c r="D46" s="164" t="s">
        <v>1124</v>
      </c>
      <c r="E46" s="165" t="s">
        <v>1178</v>
      </c>
      <c r="F46" s="78" t="s">
        <v>61</v>
      </c>
      <c r="G46" s="78">
        <v>1</v>
      </c>
      <c r="H46" s="166" t="s">
        <v>70</v>
      </c>
      <c r="I46" s="78">
        <v>6</v>
      </c>
      <c r="J46" s="78" t="s">
        <v>92</v>
      </c>
      <c r="K46" s="78" t="s">
        <v>100</v>
      </c>
      <c r="L46" s="78" t="s">
        <v>187</v>
      </c>
      <c r="M46" s="167">
        <v>550000000</v>
      </c>
      <c r="N46" s="168">
        <v>550000000</v>
      </c>
      <c r="O46" s="78" t="s">
        <v>66</v>
      </c>
      <c r="P46" s="78" t="s">
        <v>66</v>
      </c>
      <c r="Q46" s="78" t="s">
        <v>68</v>
      </c>
      <c r="S46" s="183" t="s">
        <v>1236</v>
      </c>
      <c r="T46" s="122" t="s">
        <v>1237</v>
      </c>
      <c r="U46" s="184">
        <v>44001</v>
      </c>
      <c r="V46" s="124" t="s">
        <v>1238</v>
      </c>
      <c r="W46" s="125" t="s">
        <v>1239</v>
      </c>
      <c r="X46" s="185">
        <v>550000000</v>
      </c>
      <c r="Y46" s="186"/>
      <c r="Z46" s="185">
        <v>550000000</v>
      </c>
      <c r="AA46" s="124" t="s">
        <v>1240</v>
      </c>
      <c r="AB46" s="125">
        <v>18320</v>
      </c>
      <c r="AC46" s="124" t="s">
        <v>1241</v>
      </c>
      <c r="AD46" s="194">
        <v>44008</v>
      </c>
      <c r="AE46" s="194">
        <v>44165</v>
      </c>
      <c r="AF46" s="125" t="s">
        <v>1093</v>
      </c>
      <c r="AG46" s="125" t="s">
        <v>430</v>
      </c>
    </row>
    <row r="47" spans="1:33" ht="272.45" customHeight="1" x14ac:dyDescent="0.35">
      <c r="A47" s="177">
        <v>21</v>
      </c>
      <c r="B47" s="78"/>
      <c r="C47" s="78" t="s">
        <v>145</v>
      </c>
      <c r="D47" s="164">
        <v>80101706</v>
      </c>
      <c r="E47" s="78" t="s">
        <v>214</v>
      </c>
      <c r="F47" s="78" t="s">
        <v>61</v>
      </c>
      <c r="G47" s="78">
        <v>1</v>
      </c>
      <c r="H47" s="166" t="s">
        <v>91</v>
      </c>
      <c r="I47" s="78">
        <v>11</v>
      </c>
      <c r="J47" s="78" t="s">
        <v>92</v>
      </c>
      <c r="K47" s="78" t="s">
        <v>64</v>
      </c>
      <c r="L47" s="78" t="s">
        <v>107</v>
      </c>
      <c r="M47" s="167">
        <v>21702560</v>
      </c>
      <c r="N47" s="168">
        <v>21702560</v>
      </c>
      <c r="O47" s="78" t="s">
        <v>66</v>
      </c>
      <c r="P47" s="78" t="s">
        <v>67</v>
      </c>
      <c r="Q47" s="78" t="s">
        <v>68</v>
      </c>
      <c r="S47" s="183" t="s">
        <v>423</v>
      </c>
      <c r="T47" s="122" t="s">
        <v>424</v>
      </c>
      <c r="U47" s="123">
        <v>43847</v>
      </c>
      <c r="V47" s="124" t="s">
        <v>425</v>
      </c>
      <c r="W47" s="125" t="s">
        <v>426</v>
      </c>
      <c r="X47" s="185">
        <v>21702560</v>
      </c>
      <c r="Y47" s="186">
        <v>0</v>
      </c>
      <c r="Z47" s="185">
        <v>21702560</v>
      </c>
      <c r="AA47" s="124" t="s">
        <v>427</v>
      </c>
      <c r="AB47" s="125">
        <v>3620</v>
      </c>
      <c r="AC47" s="124" t="s">
        <v>428</v>
      </c>
      <c r="AD47" s="123">
        <v>43847</v>
      </c>
      <c r="AE47" s="123">
        <v>44181</v>
      </c>
      <c r="AF47" s="125" t="s">
        <v>429</v>
      </c>
      <c r="AG47" s="125" t="s">
        <v>430</v>
      </c>
    </row>
    <row r="48" spans="1:33" ht="272.45" customHeight="1" x14ac:dyDescent="0.35">
      <c r="A48" s="177">
        <v>22</v>
      </c>
      <c r="B48" s="78"/>
      <c r="C48" s="78" t="s">
        <v>145</v>
      </c>
      <c r="D48" s="164">
        <v>80101706</v>
      </c>
      <c r="E48" s="165" t="s">
        <v>215</v>
      </c>
      <c r="F48" s="78" t="s">
        <v>61</v>
      </c>
      <c r="G48" s="78">
        <v>1</v>
      </c>
      <c r="H48" s="166" t="s">
        <v>91</v>
      </c>
      <c r="I48" s="78">
        <v>11</v>
      </c>
      <c r="J48" s="78" t="s">
        <v>92</v>
      </c>
      <c r="K48" s="78" t="s">
        <v>64</v>
      </c>
      <c r="L48" s="78" t="s">
        <v>107</v>
      </c>
      <c r="M48" s="167">
        <v>47974080</v>
      </c>
      <c r="N48" s="168">
        <v>47974080</v>
      </c>
      <c r="O48" s="78" t="s">
        <v>66</v>
      </c>
      <c r="P48" s="78" t="s">
        <v>67</v>
      </c>
      <c r="Q48" s="78" t="s">
        <v>68</v>
      </c>
      <c r="S48" s="183" t="s">
        <v>431</v>
      </c>
      <c r="T48" s="122" t="s">
        <v>432</v>
      </c>
      <c r="U48" s="123">
        <v>43852</v>
      </c>
      <c r="V48" s="124" t="s">
        <v>433</v>
      </c>
      <c r="W48" s="125" t="s">
        <v>434</v>
      </c>
      <c r="X48" s="185">
        <v>47974080</v>
      </c>
      <c r="Y48" s="186">
        <v>0</v>
      </c>
      <c r="Z48" s="185">
        <v>47974080</v>
      </c>
      <c r="AA48" s="124" t="s">
        <v>435</v>
      </c>
      <c r="AB48" s="125">
        <v>3720</v>
      </c>
      <c r="AC48" s="124" t="s">
        <v>436</v>
      </c>
      <c r="AD48" s="123">
        <v>43852</v>
      </c>
      <c r="AE48" s="123">
        <v>44186</v>
      </c>
      <c r="AF48" s="125" t="s">
        <v>429</v>
      </c>
      <c r="AG48" s="125" t="s">
        <v>430</v>
      </c>
    </row>
    <row r="49" spans="1:33" ht="272.45" customHeight="1" x14ac:dyDescent="0.35">
      <c r="A49" s="177">
        <v>23</v>
      </c>
      <c r="B49" s="78"/>
      <c r="C49" s="78" t="s">
        <v>145</v>
      </c>
      <c r="D49" s="164" t="s">
        <v>97</v>
      </c>
      <c r="E49" s="165" t="s">
        <v>409</v>
      </c>
      <c r="F49" s="78" t="s">
        <v>61</v>
      </c>
      <c r="G49" s="78">
        <v>1</v>
      </c>
      <c r="H49" s="166" t="s">
        <v>91</v>
      </c>
      <c r="I49" s="78">
        <v>11</v>
      </c>
      <c r="J49" s="78" t="s">
        <v>71</v>
      </c>
      <c r="K49" s="78" t="s">
        <v>64</v>
      </c>
      <c r="L49" s="78" t="s">
        <v>99</v>
      </c>
      <c r="M49" s="167">
        <v>27000000</v>
      </c>
      <c r="N49" s="168">
        <v>27000000</v>
      </c>
      <c r="O49" s="78" t="s">
        <v>66</v>
      </c>
      <c r="P49" s="78" t="s">
        <v>67</v>
      </c>
      <c r="Q49" s="78" t="s">
        <v>68</v>
      </c>
      <c r="S49" s="183" t="s">
        <v>437</v>
      </c>
      <c r="T49" s="122" t="s">
        <v>438</v>
      </c>
      <c r="U49" s="123">
        <v>43851</v>
      </c>
      <c r="V49" s="124" t="s">
        <v>439</v>
      </c>
      <c r="W49" s="125" t="s">
        <v>440</v>
      </c>
      <c r="X49" s="185">
        <v>27000000</v>
      </c>
      <c r="Y49" s="186">
        <v>0</v>
      </c>
      <c r="Z49" s="185">
        <v>27000000</v>
      </c>
      <c r="AA49" s="124" t="s">
        <v>441</v>
      </c>
      <c r="AB49" s="125">
        <v>1320</v>
      </c>
      <c r="AC49" s="124" t="s">
        <v>442</v>
      </c>
      <c r="AD49" s="123">
        <v>43851</v>
      </c>
      <c r="AE49" s="123">
        <v>44185</v>
      </c>
      <c r="AF49" s="125" t="s">
        <v>429</v>
      </c>
      <c r="AG49" s="125" t="s">
        <v>430</v>
      </c>
    </row>
    <row r="50" spans="1:33" ht="272.45" customHeight="1" x14ac:dyDescent="0.35">
      <c r="A50" s="177">
        <v>24</v>
      </c>
      <c r="B50" s="78"/>
      <c r="C50" s="78" t="s">
        <v>145</v>
      </c>
      <c r="D50" s="164" t="s">
        <v>410</v>
      </c>
      <c r="E50" s="165" t="s">
        <v>216</v>
      </c>
      <c r="F50" s="78" t="s">
        <v>61</v>
      </c>
      <c r="G50" s="78">
        <v>1</v>
      </c>
      <c r="H50" s="166" t="s">
        <v>84</v>
      </c>
      <c r="I50" s="78">
        <v>10</v>
      </c>
      <c r="J50" s="78" t="s">
        <v>83</v>
      </c>
      <c r="K50" s="78" t="s">
        <v>64</v>
      </c>
      <c r="L50" s="78" t="s">
        <v>128</v>
      </c>
      <c r="M50" s="167">
        <v>2500000</v>
      </c>
      <c r="N50" s="168">
        <v>2500000</v>
      </c>
      <c r="O50" s="78" t="s">
        <v>66</v>
      </c>
      <c r="P50" s="78" t="s">
        <v>67</v>
      </c>
      <c r="Q50" s="78" t="s">
        <v>68</v>
      </c>
      <c r="S50" s="183" t="s">
        <v>1126</v>
      </c>
      <c r="T50" s="122" t="s">
        <v>1127</v>
      </c>
      <c r="U50" s="184">
        <v>43917</v>
      </c>
      <c r="V50" s="124" t="s">
        <v>1128</v>
      </c>
      <c r="W50" s="125" t="s">
        <v>1021</v>
      </c>
      <c r="X50" s="185">
        <v>700000</v>
      </c>
      <c r="Y50" s="186">
        <v>0</v>
      </c>
      <c r="Z50" s="185">
        <v>700000</v>
      </c>
      <c r="AA50" s="124" t="s">
        <v>1129</v>
      </c>
      <c r="AB50" s="125">
        <v>3320</v>
      </c>
      <c r="AC50" s="124" t="s">
        <v>1130</v>
      </c>
      <c r="AD50" s="123">
        <v>43920</v>
      </c>
      <c r="AE50" s="123">
        <v>44169</v>
      </c>
      <c r="AF50" s="125" t="s">
        <v>1131</v>
      </c>
      <c r="AG50" s="125" t="s">
        <v>430</v>
      </c>
    </row>
    <row r="51" spans="1:33" ht="272.45" customHeight="1" x14ac:dyDescent="0.7">
      <c r="A51" s="177">
        <v>25</v>
      </c>
      <c r="B51" s="78"/>
      <c r="C51" s="78" t="s">
        <v>145</v>
      </c>
      <c r="D51" s="164" t="s">
        <v>411</v>
      </c>
      <c r="E51" s="165" t="s">
        <v>412</v>
      </c>
      <c r="F51" s="78" t="s">
        <v>61</v>
      </c>
      <c r="G51" s="78">
        <v>1</v>
      </c>
      <c r="H51" s="166" t="s">
        <v>892</v>
      </c>
      <c r="I51" s="78">
        <v>1</v>
      </c>
      <c r="J51" s="78" t="s">
        <v>63</v>
      </c>
      <c r="K51" s="78" t="s">
        <v>64</v>
      </c>
      <c r="L51" s="78" t="s">
        <v>142</v>
      </c>
      <c r="M51" s="167">
        <v>3000000</v>
      </c>
      <c r="N51" s="168">
        <v>3000000</v>
      </c>
      <c r="O51" s="78" t="s">
        <v>66</v>
      </c>
      <c r="P51" s="78" t="s">
        <v>67</v>
      </c>
      <c r="Q51" s="78" t="s">
        <v>132</v>
      </c>
      <c r="S51" s="198"/>
      <c r="T51" s="198"/>
      <c r="U51" s="198"/>
      <c r="V51" s="198"/>
      <c r="W51" s="198"/>
      <c r="X51" s="199"/>
      <c r="Y51" s="199"/>
      <c r="Z51" s="199"/>
      <c r="AA51" s="198"/>
      <c r="AB51" s="198"/>
      <c r="AC51" s="198"/>
      <c r="AD51" s="198"/>
      <c r="AE51" s="198"/>
      <c r="AF51" s="198"/>
      <c r="AG51" s="198"/>
    </row>
    <row r="52" spans="1:33" ht="272.45" customHeight="1" x14ac:dyDescent="0.35">
      <c r="A52" s="177">
        <v>26</v>
      </c>
      <c r="B52" s="78"/>
      <c r="C52" s="78" t="s">
        <v>145</v>
      </c>
      <c r="D52" s="164" t="s">
        <v>1291</v>
      </c>
      <c r="E52" s="165" t="s">
        <v>217</v>
      </c>
      <c r="F52" s="78" t="s">
        <v>61</v>
      </c>
      <c r="G52" s="78">
        <v>1</v>
      </c>
      <c r="H52" s="166" t="s">
        <v>104</v>
      </c>
      <c r="I52" s="78">
        <v>2</v>
      </c>
      <c r="J52" s="78" t="s">
        <v>83</v>
      </c>
      <c r="K52" s="78" t="s">
        <v>64</v>
      </c>
      <c r="L52" s="78" t="s">
        <v>129</v>
      </c>
      <c r="M52" s="167">
        <v>23000000</v>
      </c>
      <c r="N52" s="168">
        <v>23000000</v>
      </c>
      <c r="O52" s="78" t="s">
        <v>140</v>
      </c>
      <c r="P52" s="78" t="s">
        <v>67</v>
      </c>
      <c r="Q52" s="78" t="s">
        <v>68</v>
      </c>
      <c r="S52" s="188" t="s">
        <v>1527</v>
      </c>
      <c r="T52" s="189" t="s">
        <v>1528</v>
      </c>
      <c r="U52" s="190">
        <v>44162</v>
      </c>
      <c r="V52" s="191" t="s">
        <v>1529</v>
      </c>
      <c r="W52" s="187" t="s">
        <v>1021</v>
      </c>
      <c r="X52" s="192">
        <v>14999999</v>
      </c>
      <c r="Y52" s="193">
        <v>0</v>
      </c>
      <c r="Z52" s="192">
        <v>14999999</v>
      </c>
      <c r="AA52" s="191" t="s">
        <v>1530</v>
      </c>
      <c r="AB52" s="187"/>
      <c r="AC52" s="191" t="s">
        <v>1531</v>
      </c>
      <c r="AD52" s="187"/>
      <c r="AE52" s="187"/>
      <c r="AF52" s="187" t="s">
        <v>1093</v>
      </c>
      <c r="AG52" s="187" t="s">
        <v>430</v>
      </c>
    </row>
    <row r="53" spans="1:33" ht="272.45" customHeight="1" x14ac:dyDescent="0.35">
      <c r="A53" s="177">
        <v>27</v>
      </c>
      <c r="B53" s="78"/>
      <c r="C53" s="78" t="s">
        <v>145</v>
      </c>
      <c r="D53" s="164" t="s">
        <v>1338</v>
      </c>
      <c r="E53" s="165" t="s">
        <v>218</v>
      </c>
      <c r="F53" s="78" t="s">
        <v>61</v>
      </c>
      <c r="G53" s="78">
        <v>1</v>
      </c>
      <c r="H53" s="166" t="s">
        <v>1287</v>
      </c>
      <c r="I53" s="78">
        <v>15</v>
      </c>
      <c r="J53" s="78" t="s">
        <v>149</v>
      </c>
      <c r="K53" s="78" t="s">
        <v>64</v>
      </c>
      <c r="L53" s="78" t="s">
        <v>90</v>
      </c>
      <c r="M53" s="167">
        <v>131424715</v>
      </c>
      <c r="N53" s="168">
        <v>131424715</v>
      </c>
      <c r="O53" s="78" t="s">
        <v>66</v>
      </c>
      <c r="P53" s="78" t="s">
        <v>67</v>
      </c>
      <c r="Q53" s="78" t="s">
        <v>68</v>
      </c>
      <c r="S53" s="122"/>
      <c r="T53" s="122"/>
      <c r="U53" s="123"/>
      <c r="V53" s="124"/>
      <c r="W53" s="125"/>
      <c r="X53" s="126"/>
      <c r="Y53" s="127"/>
      <c r="Z53" s="126"/>
      <c r="AA53" s="124"/>
      <c r="AB53" s="125"/>
      <c r="AC53" s="124"/>
      <c r="AD53" s="123"/>
      <c r="AE53" s="123"/>
      <c r="AF53" s="125"/>
      <c r="AG53" s="128"/>
    </row>
    <row r="54" spans="1:33" ht="272.45" customHeight="1" x14ac:dyDescent="0.7">
      <c r="A54" s="177">
        <v>28</v>
      </c>
      <c r="B54" s="171" t="s">
        <v>213</v>
      </c>
      <c r="C54" s="171" t="s">
        <v>145</v>
      </c>
      <c r="D54" s="172" t="s">
        <v>413</v>
      </c>
      <c r="E54" s="173" t="s">
        <v>219</v>
      </c>
      <c r="F54" s="171" t="s">
        <v>61</v>
      </c>
      <c r="G54" s="171">
        <v>1</v>
      </c>
      <c r="H54" s="174" t="s">
        <v>892</v>
      </c>
      <c r="I54" s="171">
        <v>15</v>
      </c>
      <c r="J54" s="171" t="s">
        <v>120</v>
      </c>
      <c r="K54" s="171" t="s">
        <v>100</v>
      </c>
      <c r="L54" s="171" t="s">
        <v>187</v>
      </c>
      <c r="M54" s="180"/>
      <c r="N54" s="181"/>
      <c r="O54" s="171" t="s">
        <v>77</v>
      </c>
      <c r="P54" s="171" t="s">
        <v>78</v>
      </c>
      <c r="Q54" s="171" t="s">
        <v>68</v>
      </c>
      <c r="S54" s="198"/>
      <c r="T54" s="198"/>
      <c r="U54" s="198"/>
      <c r="V54" s="198"/>
      <c r="W54" s="198"/>
      <c r="X54" s="199"/>
      <c r="Y54" s="199"/>
      <c r="Z54" s="199"/>
      <c r="AA54" s="198"/>
      <c r="AB54" s="198"/>
      <c r="AC54" s="198"/>
      <c r="AD54" s="198"/>
      <c r="AE54" s="198"/>
      <c r="AF54" s="198"/>
      <c r="AG54" s="198"/>
    </row>
    <row r="55" spans="1:33" ht="272.45" customHeight="1" x14ac:dyDescent="0.35">
      <c r="A55" s="177">
        <v>29</v>
      </c>
      <c r="B55" s="171" t="s">
        <v>213</v>
      </c>
      <c r="C55" s="171" t="s">
        <v>145</v>
      </c>
      <c r="D55" s="172" t="s">
        <v>413</v>
      </c>
      <c r="E55" s="173" t="s">
        <v>1179</v>
      </c>
      <c r="F55" s="171" t="s">
        <v>61</v>
      </c>
      <c r="G55" s="171">
        <v>1</v>
      </c>
      <c r="H55" s="174" t="s">
        <v>892</v>
      </c>
      <c r="I55" s="171">
        <v>3</v>
      </c>
      <c r="J55" s="171" t="s">
        <v>115</v>
      </c>
      <c r="K55" s="171" t="s">
        <v>100</v>
      </c>
      <c r="L55" s="171" t="s">
        <v>187</v>
      </c>
      <c r="M55" s="175"/>
      <c r="N55" s="176"/>
      <c r="O55" s="171" t="s">
        <v>66</v>
      </c>
      <c r="P55" s="171" t="s">
        <v>67</v>
      </c>
      <c r="Q55" s="171" t="s">
        <v>68</v>
      </c>
      <c r="S55" s="122"/>
      <c r="T55" s="122"/>
      <c r="U55" s="123"/>
      <c r="V55" s="124"/>
      <c r="W55" s="125"/>
      <c r="X55" s="126"/>
      <c r="Y55" s="127"/>
      <c r="Z55" s="126"/>
      <c r="AA55" s="200"/>
      <c r="AB55" s="125"/>
      <c r="AC55" s="191"/>
      <c r="AD55" s="194"/>
      <c r="AE55" s="194"/>
      <c r="AF55" s="125"/>
      <c r="AG55" s="125"/>
    </row>
    <row r="56" spans="1:33" s="26" customFormat="1" ht="272.45" customHeight="1" x14ac:dyDescent="0.35">
      <c r="A56" s="177">
        <v>30</v>
      </c>
      <c r="B56" s="171"/>
      <c r="C56" s="171" t="s">
        <v>145</v>
      </c>
      <c r="D56" s="172">
        <v>43212100</v>
      </c>
      <c r="E56" s="173" t="s">
        <v>220</v>
      </c>
      <c r="F56" s="171" t="s">
        <v>61</v>
      </c>
      <c r="G56" s="171">
        <v>1</v>
      </c>
      <c r="H56" s="174" t="s">
        <v>73</v>
      </c>
      <c r="I56" s="171">
        <v>1</v>
      </c>
      <c r="J56" s="171" t="s">
        <v>63</v>
      </c>
      <c r="K56" s="171" t="s">
        <v>64</v>
      </c>
      <c r="L56" s="171"/>
      <c r="M56" s="175"/>
      <c r="N56" s="176"/>
      <c r="O56" s="171" t="s">
        <v>66</v>
      </c>
      <c r="P56" s="171" t="s">
        <v>67</v>
      </c>
      <c r="Q56" s="171" t="s">
        <v>68</v>
      </c>
      <c r="R56" s="25"/>
      <c r="S56" s="201" t="s">
        <v>1242</v>
      </c>
      <c r="T56" s="202" t="s">
        <v>1223</v>
      </c>
      <c r="U56" s="203">
        <v>44007</v>
      </c>
      <c r="V56" s="204" t="s">
        <v>1243</v>
      </c>
      <c r="W56" s="205" t="s">
        <v>1160</v>
      </c>
      <c r="X56" s="206"/>
      <c r="Y56" s="207">
        <v>0</v>
      </c>
      <c r="Z56" s="206"/>
      <c r="AA56" s="204" t="s">
        <v>1244</v>
      </c>
      <c r="AB56" s="205">
        <v>22620</v>
      </c>
      <c r="AC56" s="204" t="s">
        <v>1226</v>
      </c>
      <c r="AD56" s="208">
        <v>44007</v>
      </c>
      <c r="AE56" s="208">
        <v>44067</v>
      </c>
      <c r="AF56" s="205" t="s">
        <v>1024</v>
      </c>
      <c r="AG56" s="205" t="s">
        <v>430</v>
      </c>
    </row>
    <row r="57" spans="1:33" s="26" customFormat="1" ht="272.45" customHeight="1" x14ac:dyDescent="0.35">
      <c r="A57" s="177">
        <v>31</v>
      </c>
      <c r="B57" s="78"/>
      <c r="C57" s="78" t="s">
        <v>145</v>
      </c>
      <c r="D57" s="164" t="s">
        <v>154</v>
      </c>
      <c r="E57" s="165" t="s">
        <v>221</v>
      </c>
      <c r="F57" s="78" t="s">
        <v>61</v>
      </c>
      <c r="G57" s="78">
        <v>1</v>
      </c>
      <c r="H57" s="166" t="s">
        <v>73</v>
      </c>
      <c r="I57" s="78">
        <v>1</v>
      </c>
      <c r="J57" s="78" t="s">
        <v>63</v>
      </c>
      <c r="K57" s="78" t="s">
        <v>64</v>
      </c>
      <c r="L57" s="78" t="s">
        <v>153</v>
      </c>
      <c r="M57" s="167">
        <v>9000000</v>
      </c>
      <c r="N57" s="168">
        <v>9000000</v>
      </c>
      <c r="O57" s="78" t="s">
        <v>66</v>
      </c>
      <c r="P57" s="78" t="s">
        <v>67</v>
      </c>
      <c r="Q57" s="78" t="s">
        <v>68</v>
      </c>
      <c r="R57" s="25"/>
      <c r="S57" s="183" t="s">
        <v>1245</v>
      </c>
      <c r="T57" s="122" t="s">
        <v>1223</v>
      </c>
      <c r="U57" s="184">
        <v>44001</v>
      </c>
      <c r="V57" s="124" t="s">
        <v>1246</v>
      </c>
      <c r="W57" s="125" t="s">
        <v>1160</v>
      </c>
      <c r="X57" s="185">
        <v>8470584</v>
      </c>
      <c r="Y57" s="186"/>
      <c r="Z57" s="185">
        <v>8470584</v>
      </c>
      <c r="AA57" s="124" t="s">
        <v>1247</v>
      </c>
      <c r="AB57" s="125">
        <v>22720</v>
      </c>
      <c r="AC57" s="124" t="s">
        <v>1226</v>
      </c>
      <c r="AD57" s="123">
        <v>44005</v>
      </c>
      <c r="AE57" s="123">
        <v>44065</v>
      </c>
      <c r="AF57" s="125" t="s">
        <v>1024</v>
      </c>
      <c r="AG57" s="125" t="s">
        <v>430</v>
      </c>
    </row>
    <row r="58" spans="1:33" s="26" customFormat="1" ht="272.45" customHeight="1" x14ac:dyDescent="0.7">
      <c r="A58" s="177">
        <v>32</v>
      </c>
      <c r="B58" s="78"/>
      <c r="C58" s="78" t="s">
        <v>145</v>
      </c>
      <c r="D58" s="164">
        <v>78181500</v>
      </c>
      <c r="E58" s="165" t="s">
        <v>1174</v>
      </c>
      <c r="F58" s="78" t="s">
        <v>155</v>
      </c>
      <c r="G58" s="78">
        <v>1</v>
      </c>
      <c r="H58" s="166" t="s">
        <v>1287</v>
      </c>
      <c r="I58" s="78">
        <v>24</v>
      </c>
      <c r="J58" s="78" t="s">
        <v>149</v>
      </c>
      <c r="K58" s="78" t="s">
        <v>64</v>
      </c>
      <c r="L58" s="78" t="s">
        <v>156</v>
      </c>
      <c r="M58" s="167">
        <v>153000000</v>
      </c>
      <c r="N58" s="168">
        <v>5000000</v>
      </c>
      <c r="O58" s="78" t="s">
        <v>77</v>
      </c>
      <c r="P58" s="78" t="s">
        <v>1335</v>
      </c>
      <c r="Q58" s="78" t="s">
        <v>68</v>
      </c>
      <c r="R58" s="25"/>
      <c r="S58" s="198"/>
      <c r="T58" s="198"/>
      <c r="U58" s="198"/>
      <c r="V58" s="198"/>
      <c r="W58" s="198"/>
      <c r="X58" s="199"/>
      <c r="Y58" s="199"/>
      <c r="Z58" s="199"/>
      <c r="AA58" s="198"/>
      <c r="AB58" s="198"/>
      <c r="AC58" s="198"/>
      <c r="AD58" s="198"/>
      <c r="AE58" s="198"/>
      <c r="AF58" s="198"/>
      <c r="AG58" s="198"/>
    </row>
    <row r="59" spans="1:33" s="26" customFormat="1" ht="272.45" customHeight="1" x14ac:dyDescent="0.7">
      <c r="A59" s="177">
        <v>33</v>
      </c>
      <c r="B59" s="171"/>
      <c r="C59" s="171" t="s">
        <v>145</v>
      </c>
      <c r="D59" s="172">
        <v>72101511</v>
      </c>
      <c r="E59" s="173" t="s">
        <v>222</v>
      </c>
      <c r="F59" s="171" t="s">
        <v>61</v>
      </c>
      <c r="G59" s="171">
        <v>1</v>
      </c>
      <c r="H59" s="174" t="s">
        <v>62</v>
      </c>
      <c r="I59" s="171">
        <v>12</v>
      </c>
      <c r="J59" s="171" t="s">
        <v>83</v>
      </c>
      <c r="K59" s="171" t="s">
        <v>64</v>
      </c>
      <c r="L59" s="171" t="s">
        <v>76</v>
      </c>
      <c r="M59" s="175"/>
      <c r="N59" s="176"/>
      <c r="O59" s="171" t="s">
        <v>77</v>
      </c>
      <c r="P59" s="171" t="s">
        <v>78</v>
      </c>
      <c r="Q59" s="171" t="s">
        <v>68</v>
      </c>
      <c r="R59" s="25"/>
      <c r="S59" s="198"/>
      <c r="T59" s="198"/>
      <c r="U59" s="198"/>
      <c r="V59" s="198"/>
      <c r="W59" s="198"/>
      <c r="X59" s="199"/>
      <c r="Y59" s="199"/>
      <c r="Z59" s="199"/>
      <c r="AA59" s="198"/>
      <c r="AB59" s="198"/>
      <c r="AC59" s="198"/>
      <c r="AD59" s="198"/>
      <c r="AE59" s="198"/>
      <c r="AF59" s="198"/>
      <c r="AG59" s="198"/>
    </row>
    <row r="60" spans="1:33" s="28" customFormat="1" ht="272.45" customHeight="1" x14ac:dyDescent="0.35">
      <c r="A60" s="177">
        <v>34</v>
      </c>
      <c r="B60" s="78" t="s">
        <v>209</v>
      </c>
      <c r="C60" s="78" t="s">
        <v>150</v>
      </c>
      <c r="D60" s="164">
        <v>81112006</v>
      </c>
      <c r="E60" s="165" t="s">
        <v>223</v>
      </c>
      <c r="F60" s="78" t="s">
        <v>61</v>
      </c>
      <c r="G60" s="78">
        <v>1</v>
      </c>
      <c r="H60" s="166" t="s">
        <v>91</v>
      </c>
      <c r="I60" s="78">
        <v>9</v>
      </c>
      <c r="J60" s="78" t="s">
        <v>92</v>
      </c>
      <c r="K60" s="78" t="s">
        <v>100</v>
      </c>
      <c r="L60" s="78" t="s">
        <v>188</v>
      </c>
      <c r="M60" s="167">
        <f>180000*800</f>
        <v>144000000</v>
      </c>
      <c r="N60" s="168">
        <v>144000000</v>
      </c>
      <c r="O60" s="78" t="s">
        <v>66</v>
      </c>
      <c r="P60" s="78" t="s">
        <v>67</v>
      </c>
      <c r="Q60" s="78" t="s">
        <v>94</v>
      </c>
      <c r="R60" s="27"/>
      <c r="S60" s="183" t="s">
        <v>1025</v>
      </c>
      <c r="T60" s="122" t="s">
        <v>1026</v>
      </c>
      <c r="U60" s="184">
        <v>43895</v>
      </c>
      <c r="V60" s="124" t="s">
        <v>1027</v>
      </c>
      <c r="W60" s="125" t="s">
        <v>1021</v>
      </c>
      <c r="X60" s="185">
        <v>141168000</v>
      </c>
      <c r="Y60" s="186">
        <v>0</v>
      </c>
      <c r="Z60" s="185">
        <v>141168000</v>
      </c>
      <c r="AA60" s="191" t="s">
        <v>1028</v>
      </c>
      <c r="AB60" s="187">
        <v>14120</v>
      </c>
      <c r="AC60" s="191" t="s">
        <v>1029</v>
      </c>
      <c r="AD60" s="194">
        <v>43895</v>
      </c>
      <c r="AE60" s="194">
        <v>44183</v>
      </c>
      <c r="AF60" s="187" t="s">
        <v>1056</v>
      </c>
      <c r="AG60" s="187" t="s">
        <v>450</v>
      </c>
    </row>
    <row r="61" spans="1:33" ht="272.45" customHeight="1" x14ac:dyDescent="0.35">
      <c r="A61" s="177">
        <v>35</v>
      </c>
      <c r="B61" s="171" t="s">
        <v>209</v>
      </c>
      <c r="C61" s="171" t="s">
        <v>150</v>
      </c>
      <c r="D61" s="172">
        <v>81112006</v>
      </c>
      <c r="E61" s="173" t="s">
        <v>224</v>
      </c>
      <c r="F61" s="171" t="s">
        <v>61</v>
      </c>
      <c r="G61" s="171">
        <v>1</v>
      </c>
      <c r="H61" s="174" t="s">
        <v>70</v>
      </c>
      <c r="I61" s="171">
        <v>7</v>
      </c>
      <c r="J61" s="171" t="s">
        <v>92</v>
      </c>
      <c r="K61" s="171" t="s">
        <v>100</v>
      </c>
      <c r="L61" s="171" t="s">
        <v>188</v>
      </c>
      <c r="M61" s="175"/>
      <c r="N61" s="176"/>
      <c r="O61" s="171" t="s">
        <v>66</v>
      </c>
      <c r="P61" s="171" t="s">
        <v>67</v>
      </c>
      <c r="Q61" s="171" t="s">
        <v>94</v>
      </c>
      <c r="S61" s="122"/>
      <c r="T61" s="122"/>
      <c r="U61" s="123"/>
      <c r="V61" s="124"/>
      <c r="W61" s="125"/>
      <c r="X61" s="126"/>
      <c r="Y61" s="127"/>
      <c r="Z61" s="126"/>
      <c r="AA61" s="124"/>
      <c r="AB61" s="125"/>
      <c r="AC61" s="124"/>
      <c r="AD61" s="123"/>
      <c r="AE61" s="123"/>
      <c r="AF61" s="125"/>
      <c r="AG61" s="128"/>
    </row>
    <row r="62" spans="1:33" s="31" customFormat="1" ht="272.45" customHeight="1" x14ac:dyDescent="0.7">
      <c r="A62" s="177">
        <v>36</v>
      </c>
      <c r="B62" s="171" t="s">
        <v>225</v>
      </c>
      <c r="C62" s="171" t="s">
        <v>150</v>
      </c>
      <c r="D62" s="172">
        <v>81111500</v>
      </c>
      <c r="E62" s="173" t="s">
        <v>226</v>
      </c>
      <c r="F62" s="171" t="s">
        <v>61</v>
      </c>
      <c r="G62" s="171">
        <v>1</v>
      </c>
      <c r="H62" s="174" t="s">
        <v>73</v>
      </c>
      <c r="I62" s="171">
        <v>6</v>
      </c>
      <c r="J62" s="171" t="s">
        <v>116</v>
      </c>
      <c r="K62" s="171" t="s">
        <v>100</v>
      </c>
      <c r="L62" s="171" t="s">
        <v>189</v>
      </c>
      <c r="M62" s="175"/>
      <c r="N62" s="176"/>
      <c r="O62" s="171" t="s">
        <v>66</v>
      </c>
      <c r="P62" s="171" t="s">
        <v>67</v>
      </c>
      <c r="Q62" s="171" t="s">
        <v>94</v>
      </c>
      <c r="R62" s="25"/>
      <c r="S62" s="198"/>
      <c r="T62" s="198"/>
      <c r="U62" s="198"/>
      <c r="V62" s="198"/>
      <c r="W62" s="198"/>
      <c r="X62" s="199"/>
      <c r="Y62" s="199"/>
      <c r="Z62" s="199"/>
      <c r="AA62" s="198"/>
      <c r="AB62" s="198"/>
      <c r="AC62" s="198"/>
      <c r="AD62" s="198"/>
      <c r="AE62" s="198"/>
      <c r="AF62" s="198"/>
      <c r="AG62" s="198"/>
    </row>
    <row r="63" spans="1:33" ht="272.45" customHeight="1" x14ac:dyDescent="0.35">
      <c r="A63" s="177">
        <v>37</v>
      </c>
      <c r="B63" s="78" t="s">
        <v>225</v>
      </c>
      <c r="C63" s="78" t="s">
        <v>150</v>
      </c>
      <c r="D63" s="164" t="s">
        <v>1125</v>
      </c>
      <c r="E63" s="165" t="s">
        <v>227</v>
      </c>
      <c r="F63" s="78" t="s">
        <v>61</v>
      </c>
      <c r="G63" s="78">
        <v>1</v>
      </c>
      <c r="H63" s="166" t="s">
        <v>73</v>
      </c>
      <c r="I63" s="78">
        <v>6</v>
      </c>
      <c r="J63" s="78" t="s">
        <v>115</v>
      </c>
      <c r="K63" s="78" t="s">
        <v>100</v>
      </c>
      <c r="L63" s="78" t="s">
        <v>189</v>
      </c>
      <c r="M63" s="167">
        <v>142444000</v>
      </c>
      <c r="N63" s="178">
        <v>142444000</v>
      </c>
      <c r="O63" s="78" t="s">
        <v>66</v>
      </c>
      <c r="P63" s="78" t="s">
        <v>67</v>
      </c>
      <c r="Q63" s="78" t="s">
        <v>94</v>
      </c>
      <c r="S63" s="183" t="s">
        <v>1364</v>
      </c>
      <c r="T63" s="122" t="s">
        <v>1365</v>
      </c>
      <c r="U63" s="184">
        <v>44070</v>
      </c>
      <c r="V63" s="124" t="s">
        <v>1366</v>
      </c>
      <c r="W63" s="125" t="s">
        <v>1021</v>
      </c>
      <c r="X63" s="185">
        <v>141000000</v>
      </c>
      <c r="Y63" s="186">
        <v>0</v>
      </c>
      <c r="Z63" s="185">
        <v>141000000</v>
      </c>
      <c r="AA63" s="124" t="s">
        <v>1367</v>
      </c>
      <c r="AB63" s="187">
        <v>23820</v>
      </c>
      <c r="AC63" s="191" t="s">
        <v>1368</v>
      </c>
      <c r="AD63" s="194">
        <v>44075</v>
      </c>
      <c r="AE63" s="194">
        <v>44180</v>
      </c>
      <c r="AF63" s="187" t="s">
        <v>1369</v>
      </c>
      <c r="AG63" s="187" t="s">
        <v>450</v>
      </c>
    </row>
    <row r="64" spans="1:33" ht="272.45" customHeight="1" x14ac:dyDescent="0.35">
      <c r="A64" s="177">
        <v>38</v>
      </c>
      <c r="B64" s="78" t="s">
        <v>209</v>
      </c>
      <c r="C64" s="78" t="s">
        <v>150</v>
      </c>
      <c r="D64" s="164" t="s">
        <v>1294</v>
      </c>
      <c r="E64" s="165" t="s">
        <v>1457</v>
      </c>
      <c r="F64" s="78" t="s">
        <v>61</v>
      </c>
      <c r="G64" s="78">
        <v>1</v>
      </c>
      <c r="H64" s="166" t="s">
        <v>104</v>
      </c>
      <c r="I64" s="78">
        <v>1.5</v>
      </c>
      <c r="J64" s="78" t="s">
        <v>121</v>
      </c>
      <c r="K64" s="78" t="s">
        <v>100</v>
      </c>
      <c r="L64" s="78" t="s">
        <v>152</v>
      </c>
      <c r="M64" s="167">
        <v>511124000</v>
      </c>
      <c r="N64" s="168">
        <v>511124000</v>
      </c>
      <c r="O64" s="78" t="s">
        <v>66</v>
      </c>
      <c r="P64" s="78" t="s">
        <v>67</v>
      </c>
      <c r="Q64" s="78" t="s">
        <v>1394</v>
      </c>
      <c r="S64" s="183" t="s">
        <v>1532</v>
      </c>
      <c r="T64" s="122" t="s">
        <v>1533</v>
      </c>
      <c r="U64" s="184">
        <v>44155</v>
      </c>
      <c r="V64" s="124" t="s">
        <v>1534</v>
      </c>
      <c r="W64" s="125" t="s">
        <v>1160</v>
      </c>
      <c r="X64" s="185">
        <v>355300000</v>
      </c>
      <c r="Y64" s="186">
        <v>0</v>
      </c>
      <c r="Z64" s="185">
        <v>355300000</v>
      </c>
      <c r="AA64" s="124" t="s">
        <v>1535</v>
      </c>
      <c r="AB64" s="187">
        <v>29920</v>
      </c>
      <c r="AC64" s="191" t="s">
        <v>1536</v>
      </c>
      <c r="AD64" s="194">
        <v>44155</v>
      </c>
      <c r="AE64" s="194">
        <v>44188</v>
      </c>
      <c r="AF64" s="187" t="s">
        <v>1537</v>
      </c>
      <c r="AG64" s="187" t="s">
        <v>450</v>
      </c>
    </row>
    <row r="65" spans="1:33" ht="272.45" customHeight="1" x14ac:dyDescent="0.35">
      <c r="A65" s="177">
        <v>39</v>
      </c>
      <c r="B65" s="78" t="s">
        <v>209</v>
      </c>
      <c r="C65" s="78" t="s">
        <v>150</v>
      </c>
      <c r="D65" s="164" t="s">
        <v>414</v>
      </c>
      <c r="E65" s="165" t="s">
        <v>228</v>
      </c>
      <c r="F65" s="78" t="s">
        <v>61</v>
      </c>
      <c r="G65" s="78">
        <v>1</v>
      </c>
      <c r="H65" s="166" t="s">
        <v>70</v>
      </c>
      <c r="I65" s="78">
        <v>12</v>
      </c>
      <c r="J65" s="78" t="s">
        <v>121</v>
      </c>
      <c r="K65" s="78" t="s">
        <v>100</v>
      </c>
      <c r="L65" s="78" t="s">
        <v>152</v>
      </c>
      <c r="M65" s="167">
        <v>40000000</v>
      </c>
      <c r="N65" s="168">
        <v>40000000</v>
      </c>
      <c r="O65" s="78" t="s">
        <v>66</v>
      </c>
      <c r="P65" s="78" t="s">
        <v>67</v>
      </c>
      <c r="Q65" s="78" t="s">
        <v>94</v>
      </c>
      <c r="S65" s="183" t="s">
        <v>1248</v>
      </c>
      <c r="T65" s="122" t="s">
        <v>1249</v>
      </c>
      <c r="U65" s="184">
        <v>44000</v>
      </c>
      <c r="V65" s="124" t="s">
        <v>1250</v>
      </c>
      <c r="W65" s="125" t="s">
        <v>440</v>
      </c>
      <c r="X65" s="185">
        <v>30000000</v>
      </c>
      <c r="Y65" s="186">
        <v>0</v>
      </c>
      <c r="Z65" s="185">
        <v>30000000</v>
      </c>
      <c r="AA65" s="124" t="s">
        <v>1251</v>
      </c>
      <c r="AB65" s="125">
        <v>22420</v>
      </c>
      <c r="AC65" s="124" t="s">
        <v>1252</v>
      </c>
      <c r="AD65" s="194">
        <v>44008</v>
      </c>
      <c r="AE65" s="194">
        <v>44374</v>
      </c>
      <c r="AF65" s="125" t="s">
        <v>1136</v>
      </c>
      <c r="AG65" s="125" t="s">
        <v>450</v>
      </c>
    </row>
    <row r="66" spans="1:33" ht="272.45" customHeight="1" x14ac:dyDescent="0.35">
      <c r="A66" s="177">
        <v>40</v>
      </c>
      <c r="B66" s="171" t="s">
        <v>209</v>
      </c>
      <c r="C66" s="171" t="s">
        <v>150</v>
      </c>
      <c r="D66" s="172" t="s">
        <v>415</v>
      </c>
      <c r="E66" s="173" t="s">
        <v>229</v>
      </c>
      <c r="F66" s="171" t="s">
        <v>61</v>
      </c>
      <c r="G66" s="171">
        <v>1</v>
      </c>
      <c r="H66" s="174" t="s">
        <v>82</v>
      </c>
      <c r="I66" s="171">
        <v>5</v>
      </c>
      <c r="J66" s="171" t="s">
        <v>121</v>
      </c>
      <c r="K66" s="171" t="s">
        <v>100</v>
      </c>
      <c r="L66" s="171" t="s">
        <v>188</v>
      </c>
      <c r="M66" s="175"/>
      <c r="N66" s="176"/>
      <c r="O66" s="171" t="s">
        <v>66</v>
      </c>
      <c r="P66" s="171" t="s">
        <v>67</v>
      </c>
      <c r="Q66" s="171" t="s">
        <v>94</v>
      </c>
      <c r="S66" s="122"/>
      <c r="T66" s="122"/>
      <c r="U66" s="123"/>
      <c r="V66" s="124"/>
      <c r="W66" s="125"/>
      <c r="X66" s="126"/>
      <c r="Y66" s="127"/>
      <c r="Z66" s="126"/>
      <c r="AA66" s="124"/>
      <c r="AB66" s="125"/>
      <c r="AC66" s="124"/>
      <c r="AD66" s="123"/>
      <c r="AE66" s="123"/>
      <c r="AF66" s="125"/>
      <c r="AG66" s="128"/>
    </row>
    <row r="67" spans="1:33" ht="272.45" customHeight="1" x14ac:dyDescent="0.35">
      <c r="A67" s="177">
        <v>41</v>
      </c>
      <c r="B67" s="78" t="s">
        <v>231</v>
      </c>
      <c r="C67" s="78" t="s">
        <v>150</v>
      </c>
      <c r="D67" s="164" t="s">
        <v>1350</v>
      </c>
      <c r="E67" s="165" t="s">
        <v>230</v>
      </c>
      <c r="F67" s="78" t="s">
        <v>61</v>
      </c>
      <c r="G67" s="78">
        <v>1</v>
      </c>
      <c r="H67" s="166" t="s">
        <v>86</v>
      </c>
      <c r="I67" s="78">
        <v>12</v>
      </c>
      <c r="J67" s="78" t="s">
        <v>92</v>
      </c>
      <c r="K67" s="78" t="s">
        <v>100</v>
      </c>
      <c r="L67" s="78" t="s">
        <v>190</v>
      </c>
      <c r="M67" s="167">
        <v>66000000</v>
      </c>
      <c r="N67" s="178">
        <v>66000000</v>
      </c>
      <c r="O67" s="78" t="s">
        <v>66</v>
      </c>
      <c r="P67" s="78" t="s">
        <v>67</v>
      </c>
      <c r="Q67" s="78" t="s">
        <v>94</v>
      </c>
      <c r="S67" s="183" t="s">
        <v>1404</v>
      </c>
      <c r="T67" s="122" t="s">
        <v>1405</v>
      </c>
      <c r="U67" s="184">
        <v>44091</v>
      </c>
      <c r="V67" s="124" t="s">
        <v>1406</v>
      </c>
      <c r="W67" s="125" t="s">
        <v>1021</v>
      </c>
      <c r="X67" s="185">
        <v>65992600</v>
      </c>
      <c r="Y67" s="186">
        <v>0</v>
      </c>
      <c r="Z67" s="185">
        <v>65992600</v>
      </c>
      <c r="AA67" s="124" t="s">
        <v>1407</v>
      </c>
      <c r="AB67" s="125">
        <v>27920</v>
      </c>
      <c r="AC67" s="124" t="s">
        <v>1408</v>
      </c>
      <c r="AD67" s="194">
        <v>44092</v>
      </c>
      <c r="AE67" s="194">
        <v>44455</v>
      </c>
      <c r="AF67" s="125" t="s">
        <v>1265</v>
      </c>
      <c r="AG67" s="125" t="s">
        <v>450</v>
      </c>
    </row>
    <row r="68" spans="1:33" ht="272.45" customHeight="1" x14ac:dyDescent="0.35">
      <c r="A68" s="177">
        <v>42</v>
      </c>
      <c r="B68" s="78" t="s">
        <v>231</v>
      </c>
      <c r="C68" s="78" t="s">
        <v>150</v>
      </c>
      <c r="D68" s="164" t="s">
        <v>416</v>
      </c>
      <c r="E68" s="165" t="s">
        <v>232</v>
      </c>
      <c r="F68" s="78" t="s">
        <v>61</v>
      </c>
      <c r="G68" s="78">
        <v>1</v>
      </c>
      <c r="H68" s="166" t="s">
        <v>98</v>
      </c>
      <c r="I68" s="78">
        <v>12</v>
      </c>
      <c r="J68" s="78" t="s">
        <v>121</v>
      </c>
      <c r="K68" s="78" t="s">
        <v>100</v>
      </c>
      <c r="L68" s="78" t="s">
        <v>190</v>
      </c>
      <c r="M68" s="167">
        <v>60000000</v>
      </c>
      <c r="N68" s="168">
        <v>60000000</v>
      </c>
      <c r="O68" s="78" t="s">
        <v>66</v>
      </c>
      <c r="P68" s="78" t="s">
        <v>67</v>
      </c>
      <c r="Q68" s="78" t="s">
        <v>94</v>
      </c>
      <c r="S68" s="183" t="s">
        <v>1132</v>
      </c>
      <c r="T68" s="122" t="s">
        <v>1133</v>
      </c>
      <c r="U68" s="184">
        <v>43944</v>
      </c>
      <c r="V68" s="124" t="s">
        <v>1134</v>
      </c>
      <c r="W68" s="125" t="s">
        <v>1021</v>
      </c>
      <c r="X68" s="185">
        <v>38000000</v>
      </c>
      <c r="Y68" s="186">
        <v>0</v>
      </c>
      <c r="Z68" s="185">
        <v>38000000</v>
      </c>
      <c r="AA68" s="191" t="s">
        <v>1135</v>
      </c>
      <c r="AB68" s="187">
        <v>17620</v>
      </c>
      <c r="AC68" s="191" t="s">
        <v>1253</v>
      </c>
      <c r="AD68" s="194">
        <v>43949</v>
      </c>
      <c r="AE68" s="194">
        <v>44313</v>
      </c>
      <c r="AF68" s="187" t="s">
        <v>1136</v>
      </c>
      <c r="AG68" s="187" t="s">
        <v>450</v>
      </c>
    </row>
    <row r="69" spans="1:33" ht="272.45" customHeight="1" x14ac:dyDescent="0.7">
      <c r="A69" s="177">
        <v>43</v>
      </c>
      <c r="B69" s="171" t="s">
        <v>233</v>
      </c>
      <c r="C69" s="171" t="s">
        <v>150</v>
      </c>
      <c r="D69" s="172" t="s">
        <v>1351</v>
      </c>
      <c r="E69" s="173" t="s">
        <v>234</v>
      </c>
      <c r="F69" s="171" t="s">
        <v>61</v>
      </c>
      <c r="G69" s="171">
        <v>1</v>
      </c>
      <c r="H69" s="174" t="s">
        <v>86</v>
      </c>
      <c r="I69" s="171">
        <v>3</v>
      </c>
      <c r="J69" s="171" t="s">
        <v>121</v>
      </c>
      <c r="K69" s="171" t="s">
        <v>100</v>
      </c>
      <c r="L69" s="171" t="s">
        <v>190</v>
      </c>
      <c r="M69" s="175"/>
      <c r="N69" s="176"/>
      <c r="O69" s="171" t="s">
        <v>66</v>
      </c>
      <c r="P69" s="171" t="s">
        <v>67</v>
      </c>
      <c r="Q69" s="171" t="s">
        <v>94</v>
      </c>
      <c r="S69" s="198"/>
      <c r="T69" s="198"/>
      <c r="U69" s="198"/>
      <c r="V69" s="198"/>
      <c r="W69" s="198"/>
      <c r="X69" s="199"/>
      <c r="Y69" s="199"/>
      <c r="Z69" s="199"/>
      <c r="AA69" s="198"/>
      <c r="AB69" s="198"/>
      <c r="AC69" s="198"/>
      <c r="AD69" s="198"/>
      <c r="AE69" s="198"/>
      <c r="AF69" s="198"/>
      <c r="AG69" s="198"/>
    </row>
    <row r="70" spans="1:33" ht="272.45" customHeight="1" x14ac:dyDescent="0.35">
      <c r="A70" s="177">
        <v>44</v>
      </c>
      <c r="B70" s="171" t="s">
        <v>233</v>
      </c>
      <c r="C70" s="171" t="s">
        <v>150</v>
      </c>
      <c r="D70" s="172" t="s">
        <v>134</v>
      </c>
      <c r="E70" s="173" t="s">
        <v>235</v>
      </c>
      <c r="F70" s="171" t="s">
        <v>61</v>
      </c>
      <c r="G70" s="171">
        <v>1</v>
      </c>
      <c r="H70" s="174" t="s">
        <v>82</v>
      </c>
      <c r="I70" s="171">
        <v>6</v>
      </c>
      <c r="J70" s="171" t="s">
        <v>116</v>
      </c>
      <c r="K70" s="171" t="s">
        <v>100</v>
      </c>
      <c r="L70" s="171" t="s">
        <v>190</v>
      </c>
      <c r="M70" s="175"/>
      <c r="N70" s="176"/>
      <c r="O70" s="171" t="s">
        <v>66</v>
      </c>
      <c r="P70" s="171" t="s">
        <v>67</v>
      </c>
      <c r="Q70" s="171" t="s">
        <v>94</v>
      </c>
      <c r="S70" s="122"/>
      <c r="T70" s="122"/>
      <c r="U70" s="123"/>
      <c r="V70" s="124"/>
      <c r="W70" s="125"/>
      <c r="X70" s="126"/>
      <c r="Y70" s="127"/>
      <c r="Z70" s="126"/>
      <c r="AA70" s="124"/>
      <c r="AB70" s="125"/>
      <c r="AC70" s="124"/>
      <c r="AD70" s="123"/>
      <c r="AE70" s="123"/>
      <c r="AF70" s="125"/>
      <c r="AG70" s="128"/>
    </row>
    <row r="71" spans="1:33" ht="272.45" customHeight="1" x14ac:dyDescent="0.35">
      <c r="A71" s="177">
        <v>45</v>
      </c>
      <c r="B71" s="78" t="s">
        <v>233</v>
      </c>
      <c r="C71" s="78" t="s">
        <v>150</v>
      </c>
      <c r="D71" s="164">
        <v>81112501</v>
      </c>
      <c r="E71" s="165" t="s">
        <v>236</v>
      </c>
      <c r="F71" s="78" t="s">
        <v>61</v>
      </c>
      <c r="G71" s="78">
        <v>1</v>
      </c>
      <c r="H71" s="166" t="s">
        <v>91</v>
      </c>
      <c r="I71" s="78">
        <v>2</v>
      </c>
      <c r="J71" s="78" t="s">
        <v>83</v>
      </c>
      <c r="K71" s="78" t="s">
        <v>100</v>
      </c>
      <c r="L71" s="78" t="s">
        <v>190</v>
      </c>
      <c r="M71" s="167">
        <v>4500000</v>
      </c>
      <c r="N71" s="168">
        <v>4500000</v>
      </c>
      <c r="O71" s="78" t="s">
        <v>66</v>
      </c>
      <c r="P71" s="78" t="s">
        <v>67</v>
      </c>
      <c r="Q71" s="78" t="s">
        <v>94</v>
      </c>
      <c r="S71" s="183" t="s">
        <v>443</v>
      </c>
      <c r="T71" s="122" t="s">
        <v>444</v>
      </c>
      <c r="U71" s="123">
        <v>43854</v>
      </c>
      <c r="V71" s="124" t="s">
        <v>445</v>
      </c>
      <c r="W71" s="125" t="s">
        <v>446</v>
      </c>
      <c r="X71" s="185">
        <v>2870280</v>
      </c>
      <c r="Y71" s="186">
        <v>0</v>
      </c>
      <c r="Z71" s="185">
        <v>2870280</v>
      </c>
      <c r="AA71" s="124" t="s">
        <v>447</v>
      </c>
      <c r="AB71" s="125">
        <v>3820</v>
      </c>
      <c r="AC71" s="124" t="s">
        <v>448</v>
      </c>
      <c r="AD71" s="123">
        <v>43854</v>
      </c>
      <c r="AE71" s="123">
        <v>43863</v>
      </c>
      <c r="AF71" s="125" t="s">
        <v>449</v>
      </c>
      <c r="AG71" s="125" t="s">
        <v>450</v>
      </c>
    </row>
    <row r="72" spans="1:33" ht="272.45" customHeight="1" x14ac:dyDescent="0.7">
      <c r="A72" s="177">
        <v>46</v>
      </c>
      <c r="B72" s="78" t="s">
        <v>231</v>
      </c>
      <c r="C72" s="78" t="s">
        <v>150</v>
      </c>
      <c r="D72" s="164" t="s">
        <v>417</v>
      </c>
      <c r="E72" s="165" t="s">
        <v>237</v>
      </c>
      <c r="F72" s="78" t="s">
        <v>61</v>
      </c>
      <c r="G72" s="78">
        <v>1</v>
      </c>
      <c r="H72" s="166" t="s">
        <v>104</v>
      </c>
      <c r="I72" s="78">
        <v>12</v>
      </c>
      <c r="J72" s="78" t="s">
        <v>121</v>
      </c>
      <c r="K72" s="78" t="s">
        <v>100</v>
      </c>
      <c r="L72" s="78" t="s">
        <v>190</v>
      </c>
      <c r="M72" s="167">
        <v>55000000</v>
      </c>
      <c r="N72" s="178">
        <v>55000000</v>
      </c>
      <c r="O72" s="78" t="s">
        <v>66</v>
      </c>
      <c r="P72" s="78" t="s">
        <v>67</v>
      </c>
      <c r="Q72" s="78" t="s">
        <v>94</v>
      </c>
      <c r="S72" s="198"/>
      <c r="T72" s="198"/>
      <c r="U72" s="198"/>
      <c r="V72" s="198"/>
      <c r="W72" s="198"/>
      <c r="X72" s="199"/>
      <c r="Y72" s="199"/>
      <c r="Z72" s="199"/>
      <c r="AA72" s="198"/>
      <c r="AB72" s="198"/>
      <c r="AC72" s="198"/>
      <c r="AD72" s="198"/>
      <c r="AE72" s="198"/>
      <c r="AF72" s="198"/>
      <c r="AG72" s="198"/>
    </row>
    <row r="73" spans="1:33" ht="272.45" customHeight="1" x14ac:dyDescent="0.35">
      <c r="A73" s="177">
        <v>47</v>
      </c>
      <c r="B73" s="78" t="s">
        <v>231</v>
      </c>
      <c r="C73" s="78" t="s">
        <v>150</v>
      </c>
      <c r="D73" s="164">
        <v>81112501</v>
      </c>
      <c r="E73" s="165" t="s">
        <v>238</v>
      </c>
      <c r="F73" s="78" t="s">
        <v>61</v>
      </c>
      <c r="G73" s="78">
        <v>1</v>
      </c>
      <c r="H73" s="166" t="s">
        <v>73</v>
      </c>
      <c r="I73" s="78">
        <v>12</v>
      </c>
      <c r="J73" s="78" t="s">
        <v>71</v>
      </c>
      <c r="K73" s="78" t="s">
        <v>100</v>
      </c>
      <c r="L73" s="78" t="s">
        <v>190</v>
      </c>
      <c r="M73" s="167">
        <v>310000000</v>
      </c>
      <c r="N73" s="178">
        <v>310000000</v>
      </c>
      <c r="O73" s="78" t="s">
        <v>66</v>
      </c>
      <c r="P73" s="78" t="s">
        <v>67</v>
      </c>
      <c r="Q73" s="78" t="s">
        <v>94</v>
      </c>
      <c r="S73" s="183" t="s">
        <v>1313</v>
      </c>
      <c r="T73" s="122" t="s">
        <v>1314</v>
      </c>
      <c r="U73" s="184">
        <v>44035</v>
      </c>
      <c r="V73" s="124" t="s">
        <v>1315</v>
      </c>
      <c r="W73" s="125" t="s">
        <v>1160</v>
      </c>
      <c r="X73" s="185">
        <v>211784814.93000001</v>
      </c>
      <c r="Y73" s="186">
        <v>0</v>
      </c>
      <c r="Z73" s="185">
        <v>211784814.93000001</v>
      </c>
      <c r="AA73" s="124" t="s">
        <v>1316</v>
      </c>
      <c r="AB73" s="187">
        <v>25420</v>
      </c>
      <c r="AC73" s="124" t="s">
        <v>1317</v>
      </c>
      <c r="AD73" s="123">
        <v>44048</v>
      </c>
      <c r="AE73" s="123">
        <v>44412</v>
      </c>
      <c r="AF73" s="125" t="s">
        <v>1136</v>
      </c>
      <c r="AG73" s="125" t="s">
        <v>450</v>
      </c>
    </row>
    <row r="74" spans="1:33" ht="272.45" customHeight="1" x14ac:dyDescent="0.35">
      <c r="A74" s="177">
        <v>48</v>
      </c>
      <c r="B74" s="78" t="s">
        <v>231</v>
      </c>
      <c r="C74" s="78" t="s">
        <v>150</v>
      </c>
      <c r="D74" s="164">
        <v>81112501</v>
      </c>
      <c r="E74" s="165" t="s">
        <v>239</v>
      </c>
      <c r="F74" s="78" t="s">
        <v>61</v>
      </c>
      <c r="G74" s="78">
        <v>1</v>
      </c>
      <c r="H74" s="166" t="s">
        <v>70</v>
      </c>
      <c r="I74" s="78">
        <v>12</v>
      </c>
      <c r="J74" s="78" t="s">
        <v>71</v>
      </c>
      <c r="K74" s="78" t="s">
        <v>100</v>
      </c>
      <c r="L74" s="78" t="s">
        <v>190</v>
      </c>
      <c r="M74" s="167">
        <v>370000000</v>
      </c>
      <c r="N74" s="168">
        <v>370000000</v>
      </c>
      <c r="O74" s="78" t="s">
        <v>66</v>
      </c>
      <c r="P74" s="78" t="s">
        <v>67</v>
      </c>
      <c r="Q74" s="78" t="s">
        <v>94</v>
      </c>
      <c r="S74" s="183" t="s">
        <v>1254</v>
      </c>
      <c r="T74" s="122" t="s">
        <v>1255</v>
      </c>
      <c r="U74" s="184">
        <v>44007</v>
      </c>
      <c r="V74" s="124" t="s">
        <v>1256</v>
      </c>
      <c r="W74" s="125" t="s">
        <v>1021</v>
      </c>
      <c r="X74" s="196">
        <v>201206415.05000001</v>
      </c>
      <c r="Y74" s="195">
        <v>31233686.399999999</v>
      </c>
      <c r="Z74" s="196">
        <f>X74+Y74</f>
        <v>232440101.45000002</v>
      </c>
      <c r="AA74" s="124" t="s">
        <v>1257</v>
      </c>
      <c r="AB74" s="187">
        <v>24720</v>
      </c>
      <c r="AC74" s="124" t="s">
        <v>1258</v>
      </c>
      <c r="AD74" s="194">
        <v>44013</v>
      </c>
      <c r="AE74" s="194">
        <v>44377</v>
      </c>
      <c r="AF74" s="125" t="s">
        <v>749</v>
      </c>
      <c r="AG74" s="125" t="s">
        <v>450</v>
      </c>
    </row>
    <row r="75" spans="1:33" ht="272.45" customHeight="1" x14ac:dyDescent="0.35">
      <c r="A75" s="177">
        <v>49</v>
      </c>
      <c r="B75" s="171" t="s">
        <v>231</v>
      </c>
      <c r="C75" s="171" t="s">
        <v>150</v>
      </c>
      <c r="D75" s="172">
        <v>81112501</v>
      </c>
      <c r="E75" s="173" t="s">
        <v>240</v>
      </c>
      <c r="F75" s="171" t="s">
        <v>61</v>
      </c>
      <c r="G75" s="171">
        <v>1</v>
      </c>
      <c r="H75" s="174" t="s">
        <v>82</v>
      </c>
      <c r="I75" s="171">
        <v>12</v>
      </c>
      <c r="J75" s="171" t="s">
        <v>115</v>
      </c>
      <c r="K75" s="171" t="s">
        <v>100</v>
      </c>
      <c r="L75" s="171" t="s">
        <v>190</v>
      </c>
      <c r="M75" s="175"/>
      <c r="N75" s="176"/>
      <c r="O75" s="171" t="s">
        <v>66</v>
      </c>
      <c r="P75" s="171" t="s">
        <v>67</v>
      </c>
      <c r="Q75" s="171" t="s">
        <v>94</v>
      </c>
      <c r="S75" s="122"/>
      <c r="T75" s="122"/>
      <c r="U75" s="123"/>
      <c r="V75" s="124"/>
      <c r="W75" s="125"/>
      <c r="X75" s="126"/>
      <c r="Y75" s="127"/>
      <c r="Z75" s="126"/>
      <c r="AA75" s="200"/>
      <c r="AB75" s="125"/>
      <c r="AC75" s="124"/>
      <c r="AD75" s="123"/>
      <c r="AE75" s="123"/>
      <c r="AF75" s="125"/>
      <c r="AG75" s="125"/>
    </row>
    <row r="76" spans="1:33" ht="272.45" customHeight="1" x14ac:dyDescent="0.35">
      <c r="A76" s="177">
        <v>50</v>
      </c>
      <c r="B76" s="78" t="s">
        <v>231</v>
      </c>
      <c r="C76" s="78" t="s">
        <v>150</v>
      </c>
      <c r="D76" s="164" t="s">
        <v>114</v>
      </c>
      <c r="E76" s="165" t="s">
        <v>241</v>
      </c>
      <c r="F76" s="78" t="s">
        <v>61</v>
      </c>
      <c r="G76" s="78">
        <v>1</v>
      </c>
      <c r="H76" s="166" t="s">
        <v>98</v>
      </c>
      <c r="I76" s="78">
        <v>12</v>
      </c>
      <c r="J76" s="78" t="s">
        <v>92</v>
      </c>
      <c r="K76" s="78" t="s">
        <v>100</v>
      </c>
      <c r="L76" s="78" t="s">
        <v>190</v>
      </c>
      <c r="M76" s="167">
        <v>68640000</v>
      </c>
      <c r="N76" s="168">
        <v>68640000</v>
      </c>
      <c r="O76" s="78" t="s">
        <v>66</v>
      </c>
      <c r="P76" s="78" t="s">
        <v>67</v>
      </c>
      <c r="Q76" s="78" t="s">
        <v>94</v>
      </c>
      <c r="S76" s="183" t="s">
        <v>1030</v>
      </c>
      <c r="T76" s="122" t="s">
        <v>1031</v>
      </c>
      <c r="U76" s="184">
        <v>43889</v>
      </c>
      <c r="V76" s="124" t="s">
        <v>1032</v>
      </c>
      <c r="W76" s="125" t="s">
        <v>1021</v>
      </c>
      <c r="X76" s="185">
        <v>64772000</v>
      </c>
      <c r="Y76" s="186">
        <v>0</v>
      </c>
      <c r="Z76" s="185">
        <v>64772000</v>
      </c>
      <c r="AA76" s="124" t="s">
        <v>1033</v>
      </c>
      <c r="AB76" s="125">
        <v>12020</v>
      </c>
      <c r="AC76" s="191" t="s">
        <v>1034</v>
      </c>
      <c r="AD76" s="194">
        <v>43892</v>
      </c>
      <c r="AE76" s="194">
        <v>44256</v>
      </c>
      <c r="AF76" s="125" t="s">
        <v>1035</v>
      </c>
      <c r="AG76" s="125" t="s">
        <v>450</v>
      </c>
    </row>
    <row r="77" spans="1:33" ht="272.45" customHeight="1" x14ac:dyDescent="0.35">
      <c r="A77" s="177">
        <v>51</v>
      </c>
      <c r="B77" s="78" t="s">
        <v>231</v>
      </c>
      <c r="C77" s="78" t="s">
        <v>150</v>
      </c>
      <c r="D77" s="164" t="s">
        <v>119</v>
      </c>
      <c r="E77" s="165" t="s">
        <v>242</v>
      </c>
      <c r="F77" s="78" t="s">
        <v>61</v>
      </c>
      <c r="G77" s="78">
        <v>1</v>
      </c>
      <c r="H77" s="166" t="s">
        <v>82</v>
      </c>
      <c r="I77" s="78">
        <v>12</v>
      </c>
      <c r="J77" s="78" t="s">
        <v>121</v>
      </c>
      <c r="K77" s="78" t="s">
        <v>100</v>
      </c>
      <c r="L77" s="78" t="s">
        <v>190</v>
      </c>
      <c r="M77" s="167">
        <v>248280000</v>
      </c>
      <c r="N77" s="168">
        <v>248280000</v>
      </c>
      <c r="O77" s="78" t="s">
        <v>66</v>
      </c>
      <c r="P77" s="78" t="s">
        <v>67</v>
      </c>
      <c r="Q77" s="78" t="s">
        <v>94</v>
      </c>
      <c r="S77" s="183" t="s">
        <v>1161</v>
      </c>
      <c r="T77" s="122" t="s">
        <v>1162</v>
      </c>
      <c r="U77" s="184">
        <v>43956</v>
      </c>
      <c r="V77" s="124" t="s">
        <v>1163</v>
      </c>
      <c r="W77" s="125" t="s">
        <v>1021</v>
      </c>
      <c r="X77" s="185">
        <v>223316828</v>
      </c>
      <c r="Y77" s="186">
        <v>0</v>
      </c>
      <c r="Z77" s="185">
        <v>223316828</v>
      </c>
      <c r="AA77" s="124" t="s">
        <v>1164</v>
      </c>
      <c r="AB77" s="125">
        <v>20720</v>
      </c>
      <c r="AC77" s="124" t="s">
        <v>1259</v>
      </c>
      <c r="AD77" s="123">
        <v>43961</v>
      </c>
      <c r="AE77" s="123">
        <v>44325</v>
      </c>
      <c r="AF77" s="125" t="s">
        <v>1136</v>
      </c>
      <c r="AG77" s="125" t="s">
        <v>450</v>
      </c>
    </row>
    <row r="78" spans="1:33" ht="272.45" customHeight="1" x14ac:dyDescent="0.35">
      <c r="A78" s="177">
        <v>52</v>
      </c>
      <c r="B78" s="78" t="s">
        <v>231</v>
      </c>
      <c r="C78" s="78" t="s">
        <v>150</v>
      </c>
      <c r="D78" s="164">
        <v>81112501</v>
      </c>
      <c r="E78" s="165" t="s">
        <v>243</v>
      </c>
      <c r="F78" s="78" t="s">
        <v>61</v>
      </c>
      <c r="G78" s="78">
        <v>1</v>
      </c>
      <c r="H78" s="166" t="s">
        <v>62</v>
      </c>
      <c r="I78" s="78">
        <v>12</v>
      </c>
      <c r="J78" s="78" t="s">
        <v>83</v>
      </c>
      <c r="K78" s="78" t="s">
        <v>100</v>
      </c>
      <c r="L78" s="78" t="s">
        <v>190</v>
      </c>
      <c r="M78" s="167">
        <v>16500000</v>
      </c>
      <c r="N78" s="168">
        <v>16500000</v>
      </c>
      <c r="O78" s="78" t="s">
        <v>66</v>
      </c>
      <c r="P78" s="78" t="s">
        <v>67</v>
      </c>
      <c r="Q78" s="78" t="s">
        <v>94</v>
      </c>
      <c r="S78" s="183" t="s">
        <v>1379</v>
      </c>
      <c r="T78" s="122" t="s">
        <v>1380</v>
      </c>
      <c r="U78" s="184">
        <v>44054</v>
      </c>
      <c r="V78" s="124" t="s">
        <v>1381</v>
      </c>
      <c r="W78" s="125" t="s">
        <v>1160</v>
      </c>
      <c r="X78" s="185">
        <v>14200000</v>
      </c>
      <c r="Y78" s="186">
        <v>0</v>
      </c>
      <c r="Z78" s="185">
        <v>14200000</v>
      </c>
      <c r="AA78" s="124" t="s">
        <v>1382</v>
      </c>
      <c r="AB78" s="125">
        <v>26620</v>
      </c>
      <c r="AC78" s="124" t="s">
        <v>1383</v>
      </c>
      <c r="AD78" s="123">
        <v>44058</v>
      </c>
      <c r="AE78" s="123">
        <v>44422</v>
      </c>
      <c r="AF78" s="187" t="s">
        <v>1384</v>
      </c>
      <c r="AG78" s="187" t="s">
        <v>450</v>
      </c>
    </row>
    <row r="79" spans="1:33" ht="272.45" customHeight="1" x14ac:dyDescent="0.35">
      <c r="A79" s="177">
        <v>53</v>
      </c>
      <c r="B79" s="78" t="s">
        <v>231</v>
      </c>
      <c r="C79" s="78" t="s">
        <v>150</v>
      </c>
      <c r="D79" s="164" t="s">
        <v>1352</v>
      </c>
      <c r="E79" s="165" t="s">
        <v>244</v>
      </c>
      <c r="F79" s="78" t="s">
        <v>61</v>
      </c>
      <c r="G79" s="78">
        <v>1</v>
      </c>
      <c r="H79" s="166" t="s">
        <v>104</v>
      </c>
      <c r="I79" s="78">
        <v>12</v>
      </c>
      <c r="J79" s="78" t="s">
        <v>121</v>
      </c>
      <c r="K79" s="78" t="s">
        <v>100</v>
      </c>
      <c r="L79" s="78" t="s">
        <v>189</v>
      </c>
      <c r="M79" s="167">
        <v>85071000</v>
      </c>
      <c r="N79" s="168">
        <v>85071000</v>
      </c>
      <c r="O79" s="78" t="s">
        <v>66</v>
      </c>
      <c r="P79" s="78" t="s">
        <v>67</v>
      </c>
      <c r="Q79" s="78" t="s">
        <v>94</v>
      </c>
      <c r="S79" s="189"/>
      <c r="T79" s="189"/>
      <c r="U79" s="194"/>
      <c r="V79" s="191"/>
      <c r="W79" s="187"/>
      <c r="X79" s="209"/>
      <c r="Y79" s="210"/>
      <c r="Z79" s="209"/>
      <c r="AA79" s="191"/>
      <c r="AB79" s="187"/>
      <c r="AC79" s="191"/>
      <c r="AD79" s="194"/>
      <c r="AE79" s="194"/>
      <c r="AF79" s="187"/>
      <c r="AG79" s="197"/>
    </row>
    <row r="80" spans="1:33" ht="272.45" customHeight="1" x14ac:dyDescent="0.35">
      <c r="A80" s="177">
        <v>54</v>
      </c>
      <c r="B80" s="171" t="s">
        <v>231</v>
      </c>
      <c r="C80" s="171" t="s">
        <v>150</v>
      </c>
      <c r="D80" s="172">
        <v>81111500</v>
      </c>
      <c r="E80" s="173" t="s">
        <v>245</v>
      </c>
      <c r="F80" s="171" t="s">
        <v>61</v>
      </c>
      <c r="G80" s="171">
        <v>1</v>
      </c>
      <c r="H80" s="174" t="s">
        <v>70</v>
      </c>
      <c r="I80" s="171">
        <v>12</v>
      </c>
      <c r="J80" s="171" t="s">
        <v>83</v>
      </c>
      <c r="K80" s="171" t="s">
        <v>100</v>
      </c>
      <c r="L80" s="171" t="s">
        <v>190</v>
      </c>
      <c r="M80" s="175"/>
      <c r="N80" s="176"/>
      <c r="O80" s="171" t="s">
        <v>66</v>
      </c>
      <c r="P80" s="171" t="s">
        <v>67</v>
      </c>
      <c r="Q80" s="171" t="s">
        <v>94</v>
      </c>
      <c r="S80" s="189"/>
      <c r="T80" s="189"/>
      <c r="U80" s="194"/>
      <c r="V80" s="191"/>
      <c r="W80" s="187"/>
      <c r="X80" s="209"/>
      <c r="Y80" s="210"/>
      <c r="Z80" s="209"/>
      <c r="AA80" s="191"/>
      <c r="AB80" s="187"/>
      <c r="AC80" s="191"/>
      <c r="AD80" s="194"/>
      <c r="AE80" s="194"/>
      <c r="AF80" s="187"/>
      <c r="AG80" s="197"/>
    </row>
    <row r="81" spans="1:33" ht="272.45" customHeight="1" x14ac:dyDescent="0.7">
      <c r="A81" s="177">
        <v>55</v>
      </c>
      <c r="B81" s="78" t="s">
        <v>231</v>
      </c>
      <c r="C81" s="78" t="s">
        <v>150</v>
      </c>
      <c r="D81" s="164" t="s">
        <v>1352</v>
      </c>
      <c r="E81" s="165" t="s">
        <v>246</v>
      </c>
      <c r="F81" s="78" t="s">
        <v>61</v>
      </c>
      <c r="G81" s="78">
        <v>1</v>
      </c>
      <c r="H81" s="166" t="s">
        <v>1287</v>
      </c>
      <c r="I81" s="78">
        <v>12</v>
      </c>
      <c r="J81" s="78" t="s">
        <v>83</v>
      </c>
      <c r="K81" s="78" t="s">
        <v>100</v>
      </c>
      <c r="L81" s="78" t="s">
        <v>189</v>
      </c>
      <c r="M81" s="167">
        <v>24500000</v>
      </c>
      <c r="N81" s="167">
        <v>24500000</v>
      </c>
      <c r="O81" s="78" t="s">
        <v>66</v>
      </c>
      <c r="P81" s="78" t="s">
        <v>67</v>
      </c>
      <c r="Q81" s="78" t="s">
        <v>94</v>
      </c>
      <c r="S81" s="198"/>
      <c r="T81" s="198"/>
      <c r="U81" s="198"/>
      <c r="V81" s="198"/>
      <c r="W81" s="198"/>
      <c r="X81" s="199"/>
      <c r="Y81" s="199"/>
      <c r="Z81" s="199"/>
      <c r="AA81" s="198"/>
      <c r="AB81" s="198"/>
      <c r="AC81" s="198"/>
      <c r="AD81" s="198"/>
      <c r="AE81" s="198"/>
      <c r="AF81" s="198"/>
      <c r="AG81" s="198"/>
    </row>
    <row r="82" spans="1:33" ht="272.45" customHeight="1" x14ac:dyDescent="0.7">
      <c r="A82" s="177">
        <v>56</v>
      </c>
      <c r="B82" s="171" t="s">
        <v>209</v>
      </c>
      <c r="C82" s="171" t="s">
        <v>150</v>
      </c>
      <c r="D82" s="172" t="s">
        <v>133</v>
      </c>
      <c r="E82" s="173" t="s">
        <v>247</v>
      </c>
      <c r="F82" s="171" t="s">
        <v>61</v>
      </c>
      <c r="G82" s="171">
        <v>1</v>
      </c>
      <c r="H82" s="174" t="s">
        <v>84</v>
      </c>
      <c r="I82" s="171">
        <v>8</v>
      </c>
      <c r="J82" s="171" t="s">
        <v>92</v>
      </c>
      <c r="K82" s="171" t="s">
        <v>100</v>
      </c>
      <c r="L82" s="171" t="s">
        <v>188</v>
      </c>
      <c r="M82" s="175"/>
      <c r="N82" s="176"/>
      <c r="O82" s="171" t="s">
        <v>66</v>
      </c>
      <c r="P82" s="171" t="s">
        <v>67</v>
      </c>
      <c r="Q82" s="171" t="s">
        <v>94</v>
      </c>
      <c r="S82" s="198"/>
      <c r="T82" s="198"/>
      <c r="U82" s="198"/>
      <c r="V82" s="198"/>
      <c r="W82" s="198"/>
      <c r="X82" s="199"/>
      <c r="Y82" s="199"/>
      <c r="Z82" s="199"/>
      <c r="AA82" s="198"/>
      <c r="AB82" s="198"/>
      <c r="AC82" s="198"/>
      <c r="AD82" s="198"/>
      <c r="AE82" s="198"/>
      <c r="AF82" s="198"/>
      <c r="AG82" s="198"/>
    </row>
    <row r="83" spans="1:33" ht="272.45" customHeight="1" x14ac:dyDescent="0.35">
      <c r="A83" s="177">
        <v>57</v>
      </c>
      <c r="B83" s="171" t="s">
        <v>209</v>
      </c>
      <c r="C83" s="171" t="s">
        <v>150</v>
      </c>
      <c r="D83" s="172" t="s">
        <v>1461</v>
      </c>
      <c r="E83" s="173" t="s">
        <v>1123</v>
      </c>
      <c r="F83" s="171" t="s">
        <v>61</v>
      </c>
      <c r="G83" s="171">
        <v>1</v>
      </c>
      <c r="H83" s="174" t="s">
        <v>75</v>
      </c>
      <c r="I83" s="171">
        <v>6</v>
      </c>
      <c r="J83" s="171" t="s">
        <v>115</v>
      </c>
      <c r="K83" s="171" t="s">
        <v>100</v>
      </c>
      <c r="L83" s="171" t="s">
        <v>152</v>
      </c>
      <c r="M83" s="175"/>
      <c r="N83" s="176"/>
      <c r="O83" s="171" t="s">
        <v>66</v>
      </c>
      <c r="P83" s="171" t="s">
        <v>67</v>
      </c>
      <c r="Q83" s="171" t="s">
        <v>94</v>
      </c>
      <c r="S83" s="189"/>
      <c r="T83" s="189"/>
      <c r="U83" s="194"/>
      <c r="V83" s="191"/>
      <c r="W83" s="187"/>
      <c r="X83" s="209"/>
      <c r="Y83" s="210"/>
      <c r="Z83" s="209"/>
      <c r="AA83" s="191"/>
      <c r="AB83" s="187"/>
      <c r="AC83" s="191"/>
      <c r="AD83" s="194"/>
      <c r="AE83" s="194"/>
      <c r="AF83" s="187"/>
      <c r="AG83" s="197"/>
    </row>
    <row r="84" spans="1:33" ht="272.45" customHeight="1" x14ac:dyDescent="0.35">
      <c r="A84" s="177">
        <v>58</v>
      </c>
      <c r="B84" s="78" t="s">
        <v>231</v>
      </c>
      <c r="C84" s="78" t="s">
        <v>150</v>
      </c>
      <c r="D84" s="164" t="s">
        <v>133</v>
      </c>
      <c r="E84" s="165" t="s">
        <v>248</v>
      </c>
      <c r="F84" s="78" t="s">
        <v>61</v>
      </c>
      <c r="G84" s="78">
        <v>1</v>
      </c>
      <c r="H84" s="166" t="s">
        <v>84</v>
      </c>
      <c r="I84" s="78">
        <v>15</v>
      </c>
      <c r="J84" s="78" t="s">
        <v>92</v>
      </c>
      <c r="K84" s="78" t="s">
        <v>100</v>
      </c>
      <c r="L84" s="78" t="s">
        <v>190</v>
      </c>
      <c r="M84" s="167">
        <v>197064000</v>
      </c>
      <c r="N84" s="168">
        <v>197064000</v>
      </c>
      <c r="O84" s="78" t="s">
        <v>66</v>
      </c>
      <c r="P84" s="78" t="s">
        <v>67</v>
      </c>
      <c r="Q84" s="78" t="s">
        <v>94</v>
      </c>
      <c r="S84" s="183" t="s">
        <v>1137</v>
      </c>
      <c r="T84" s="122" t="s">
        <v>1138</v>
      </c>
      <c r="U84" s="184">
        <v>43948</v>
      </c>
      <c r="V84" s="124" t="s">
        <v>1139</v>
      </c>
      <c r="W84" s="125" t="s">
        <v>1021</v>
      </c>
      <c r="X84" s="185">
        <v>197064000</v>
      </c>
      <c r="Y84" s="186">
        <v>0</v>
      </c>
      <c r="Z84" s="185">
        <v>197064000</v>
      </c>
      <c r="AA84" s="124" t="s">
        <v>1140</v>
      </c>
      <c r="AB84" s="125">
        <v>20120</v>
      </c>
      <c r="AC84" s="124" t="s">
        <v>1141</v>
      </c>
      <c r="AD84" s="123">
        <v>43950</v>
      </c>
      <c r="AE84" s="123">
        <v>44196</v>
      </c>
      <c r="AF84" s="125" t="s">
        <v>679</v>
      </c>
      <c r="AG84" s="125" t="s">
        <v>680</v>
      </c>
    </row>
    <row r="85" spans="1:33" ht="272.45" customHeight="1" x14ac:dyDescent="0.35">
      <c r="A85" s="177">
        <v>59</v>
      </c>
      <c r="B85" s="78" t="s">
        <v>209</v>
      </c>
      <c r="C85" s="78" t="s">
        <v>150</v>
      </c>
      <c r="D85" s="164">
        <v>81111500</v>
      </c>
      <c r="E85" s="165" t="s">
        <v>249</v>
      </c>
      <c r="F85" s="78" t="s">
        <v>61</v>
      </c>
      <c r="G85" s="78">
        <v>1</v>
      </c>
      <c r="H85" s="166" t="s">
        <v>73</v>
      </c>
      <c r="I85" s="78">
        <v>6</v>
      </c>
      <c r="J85" s="78" t="s">
        <v>92</v>
      </c>
      <c r="K85" s="78" t="s">
        <v>100</v>
      </c>
      <c r="L85" s="78" t="s">
        <v>188</v>
      </c>
      <c r="M85" s="167">
        <v>646471411</v>
      </c>
      <c r="N85" s="168">
        <v>646471411</v>
      </c>
      <c r="O85" s="78" t="s">
        <v>66</v>
      </c>
      <c r="P85" s="78" t="s">
        <v>67</v>
      </c>
      <c r="Q85" s="78" t="s">
        <v>94</v>
      </c>
      <c r="S85" s="183" t="s">
        <v>1318</v>
      </c>
      <c r="T85" s="122" t="s">
        <v>1319</v>
      </c>
      <c r="U85" s="184">
        <v>44020</v>
      </c>
      <c r="V85" s="124" t="s">
        <v>1320</v>
      </c>
      <c r="W85" s="125" t="s">
        <v>1321</v>
      </c>
      <c r="X85" s="185">
        <v>680823697</v>
      </c>
      <c r="Y85" s="186">
        <v>0</v>
      </c>
      <c r="Z85" s="185">
        <v>680823697</v>
      </c>
      <c r="AA85" s="124" t="s">
        <v>1322</v>
      </c>
      <c r="AB85" s="187">
        <v>25020</v>
      </c>
      <c r="AC85" s="124" t="s">
        <v>1323</v>
      </c>
      <c r="AD85" s="194">
        <v>44028</v>
      </c>
      <c r="AE85" s="194">
        <v>44189</v>
      </c>
      <c r="AF85" s="125" t="s">
        <v>1500</v>
      </c>
      <c r="AG85" s="125" t="s">
        <v>450</v>
      </c>
    </row>
    <row r="86" spans="1:33" ht="272.45" customHeight="1" x14ac:dyDescent="0.35">
      <c r="A86" s="177">
        <v>60</v>
      </c>
      <c r="B86" s="78" t="s">
        <v>209</v>
      </c>
      <c r="C86" s="78" t="s">
        <v>150</v>
      </c>
      <c r="D86" s="164">
        <v>81112501</v>
      </c>
      <c r="E86" s="165" t="s">
        <v>250</v>
      </c>
      <c r="F86" s="78" t="s">
        <v>61</v>
      </c>
      <c r="G86" s="78">
        <v>1</v>
      </c>
      <c r="H86" s="166" t="s">
        <v>86</v>
      </c>
      <c r="I86" s="78">
        <v>12</v>
      </c>
      <c r="J86" s="78" t="s">
        <v>71</v>
      </c>
      <c r="K86" s="78" t="s">
        <v>100</v>
      </c>
      <c r="L86" s="78" t="s">
        <v>188</v>
      </c>
      <c r="M86" s="168">
        <v>482191161</v>
      </c>
      <c r="N86" s="168">
        <v>482191161</v>
      </c>
      <c r="O86" s="78" t="s">
        <v>66</v>
      </c>
      <c r="P86" s="78" t="s">
        <v>67</v>
      </c>
      <c r="Q86" s="78" t="s">
        <v>1394</v>
      </c>
      <c r="S86" s="183" t="s">
        <v>1465</v>
      </c>
      <c r="T86" s="122" t="s">
        <v>1466</v>
      </c>
      <c r="U86" s="184">
        <v>44102</v>
      </c>
      <c r="V86" s="124" t="s">
        <v>1467</v>
      </c>
      <c r="W86" s="125" t="s">
        <v>1021</v>
      </c>
      <c r="X86" s="185">
        <v>482191161</v>
      </c>
      <c r="Y86" s="186">
        <v>0</v>
      </c>
      <c r="Z86" s="185">
        <v>482191161</v>
      </c>
      <c r="AA86" s="124" t="s">
        <v>1468</v>
      </c>
      <c r="AB86" s="125">
        <v>30020</v>
      </c>
      <c r="AC86" s="124" t="s">
        <v>1469</v>
      </c>
      <c r="AD86" s="123">
        <v>44103</v>
      </c>
      <c r="AE86" s="123">
        <v>44473</v>
      </c>
      <c r="AF86" s="125" t="s">
        <v>1470</v>
      </c>
      <c r="AG86" s="125" t="s">
        <v>450</v>
      </c>
    </row>
    <row r="87" spans="1:33" ht="272.45" customHeight="1" x14ac:dyDescent="0.35">
      <c r="A87" s="177">
        <v>61</v>
      </c>
      <c r="B87" s="78" t="s">
        <v>209</v>
      </c>
      <c r="C87" s="78" t="s">
        <v>150</v>
      </c>
      <c r="D87" s="164" t="s">
        <v>137</v>
      </c>
      <c r="E87" s="165" t="s">
        <v>251</v>
      </c>
      <c r="F87" s="78" t="s">
        <v>61</v>
      </c>
      <c r="G87" s="78">
        <v>1</v>
      </c>
      <c r="H87" s="166" t="s">
        <v>104</v>
      </c>
      <c r="I87" s="78">
        <v>24</v>
      </c>
      <c r="J87" s="78" t="s">
        <v>121</v>
      </c>
      <c r="K87" s="78" t="s">
        <v>100</v>
      </c>
      <c r="L87" s="78" t="s">
        <v>188</v>
      </c>
      <c r="M87" s="167">
        <v>1049538959</v>
      </c>
      <c r="N87" s="168">
        <v>1049538959</v>
      </c>
      <c r="O87" s="78" t="s">
        <v>66</v>
      </c>
      <c r="P87" s="78" t="s">
        <v>67</v>
      </c>
      <c r="Q87" s="78" t="s">
        <v>1394</v>
      </c>
      <c r="S87" s="188" t="s">
        <v>1538</v>
      </c>
      <c r="T87" s="189" t="s">
        <v>1539</v>
      </c>
      <c r="U87" s="190">
        <v>44161</v>
      </c>
      <c r="V87" s="191" t="s">
        <v>1540</v>
      </c>
      <c r="W87" s="187" t="s">
        <v>1021</v>
      </c>
      <c r="X87" s="192">
        <v>751729772.08000004</v>
      </c>
      <c r="Y87" s="193">
        <v>0</v>
      </c>
      <c r="Z87" s="192">
        <v>751729772.08000004</v>
      </c>
      <c r="AA87" s="191" t="s">
        <v>1541</v>
      </c>
      <c r="AB87" s="187">
        <v>24920</v>
      </c>
      <c r="AC87" s="191" t="s">
        <v>1542</v>
      </c>
      <c r="AD87" s="187"/>
      <c r="AE87" s="187"/>
      <c r="AF87" s="187" t="s">
        <v>702</v>
      </c>
      <c r="AG87" s="187" t="s">
        <v>450</v>
      </c>
    </row>
    <row r="88" spans="1:33" ht="272.45" customHeight="1" x14ac:dyDescent="0.35">
      <c r="A88" s="177">
        <v>62</v>
      </c>
      <c r="B88" s="78" t="s">
        <v>209</v>
      </c>
      <c r="C88" s="78" t="s">
        <v>150</v>
      </c>
      <c r="D88" s="164" t="s">
        <v>122</v>
      </c>
      <c r="E88" s="165" t="s">
        <v>252</v>
      </c>
      <c r="F88" s="78" t="s">
        <v>61</v>
      </c>
      <c r="G88" s="78">
        <v>1</v>
      </c>
      <c r="H88" s="166" t="s">
        <v>70</v>
      </c>
      <c r="I88" s="78">
        <v>12</v>
      </c>
      <c r="J88" s="78" t="s">
        <v>121</v>
      </c>
      <c r="K88" s="78" t="s">
        <v>100</v>
      </c>
      <c r="L88" s="78" t="s">
        <v>188</v>
      </c>
      <c r="M88" s="167">
        <v>285743000</v>
      </c>
      <c r="N88" s="168">
        <v>285743000</v>
      </c>
      <c r="O88" s="78" t="s">
        <v>66</v>
      </c>
      <c r="P88" s="78" t="s">
        <v>67</v>
      </c>
      <c r="Q88" s="78" t="s">
        <v>94</v>
      </c>
      <c r="S88" s="183" t="s">
        <v>1260</v>
      </c>
      <c r="T88" s="122" t="s">
        <v>1261</v>
      </c>
      <c r="U88" s="184">
        <v>44001</v>
      </c>
      <c r="V88" s="124" t="s">
        <v>1262</v>
      </c>
      <c r="W88" s="125" t="s">
        <v>1021</v>
      </c>
      <c r="X88" s="185">
        <v>225900000</v>
      </c>
      <c r="Y88" s="186">
        <v>0</v>
      </c>
      <c r="Z88" s="185">
        <v>225900000</v>
      </c>
      <c r="AA88" s="124" t="s">
        <v>1263</v>
      </c>
      <c r="AB88" s="125">
        <v>22520</v>
      </c>
      <c r="AC88" s="124" t="s">
        <v>1264</v>
      </c>
      <c r="AD88" s="194">
        <v>44007</v>
      </c>
      <c r="AE88" s="194">
        <v>44371</v>
      </c>
      <c r="AF88" s="125" t="s">
        <v>1265</v>
      </c>
      <c r="AG88" s="125" t="s">
        <v>1266</v>
      </c>
    </row>
    <row r="89" spans="1:33" ht="272.45" customHeight="1" x14ac:dyDescent="0.7">
      <c r="A89" s="177">
        <v>63</v>
      </c>
      <c r="B89" s="78" t="s">
        <v>123</v>
      </c>
      <c r="C89" s="78" t="s">
        <v>150</v>
      </c>
      <c r="D89" s="164">
        <v>81112502</v>
      </c>
      <c r="E89" s="165" t="s">
        <v>253</v>
      </c>
      <c r="F89" s="78" t="s">
        <v>61</v>
      </c>
      <c r="G89" s="78">
        <v>1</v>
      </c>
      <c r="H89" s="166" t="s">
        <v>1287</v>
      </c>
      <c r="I89" s="78">
        <v>20</v>
      </c>
      <c r="J89" s="78" t="s">
        <v>71</v>
      </c>
      <c r="K89" s="78" t="s">
        <v>64</v>
      </c>
      <c r="L89" s="78" t="s">
        <v>105</v>
      </c>
      <c r="M89" s="167">
        <v>665000000</v>
      </c>
      <c r="N89" s="178">
        <v>41544700</v>
      </c>
      <c r="O89" s="78" t="s">
        <v>77</v>
      </c>
      <c r="P89" s="78" t="s">
        <v>78</v>
      </c>
      <c r="Q89" s="78" t="s">
        <v>94</v>
      </c>
      <c r="S89" s="198"/>
      <c r="T89" s="198"/>
      <c r="U89" s="198"/>
      <c r="V89" s="198"/>
      <c r="W89" s="198"/>
      <c r="X89" s="199"/>
      <c r="Y89" s="199"/>
      <c r="Z89" s="199"/>
      <c r="AA89" s="198"/>
      <c r="AB89" s="198"/>
      <c r="AC89" s="198"/>
      <c r="AD89" s="198"/>
      <c r="AE89" s="198"/>
      <c r="AF89" s="198"/>
      <c r="AG89" s="198"/>
    </row>
    <row r="90" spans="1:33" ht="272.45" customHeight="1" x14ac:dyDescent="0.35">
      <c r="A90" s="177">
        <v>64</v>
      </c>
      <c r="B90" s="78" t="s">
        <v>233</v>
      </c>
      <c r="C90" s="78" t="s">
        <v>150</v>
      </c>
      <c r="D90" s="164" t="s">
        <v>1087</v>
      </c>
      <c r="E90" s="165" t="s">
        <v>1295</v>
      </c>
      <c r="F90" s="78" t="s">
        <v>61</v>
      </c>
      <c r="G90" s="78">
        <v>1</v>
      </c>
      <c r="H90" s="166" t="s">
        <v>75</v>
      </c>
      <c r="I90" s="78">
        <v>3</v>
      </c>
      <c r="J90" s="78" t="s">
        <v>1180</v>
      </c>
      <c r="K90" s="78" t="s">
        <v>100</v>
      </c>
      <c r="L90" s="78" t="s">
        <v>190</v>
      </c>
      <c r="M90" s="167">
        <v>50000000</v>
      </c>
      <c r="N90" s="168">
        <v>50000000</v>
      </c>
      <c r="O90" s="78" t="s">
        <v>66</v>
      </c>
      <c r="P90" s="78" t="s">
        <v>67</v>
      </c>
      <c r="Q90" s="78" t="s">
        <v>94</v>
      </c>
      <c r="S90" s="183" t="s">
        <v>1409</v>
      </c>
      <c r="T90" s="122" t="s">
        <v>1308</v>
      </c>
      <c r="U90" s="184">
        <v>44091</v>
      </c>
      <c r="V90" s="124" t="s">
        <v>1410</v>
      </c>
      <c r="W90" s="125" t="s">
        <v>1160</v>
      </c>
      <c r="X90" s="185">
        <v>25973391.670000002</v>
      </c>
      <c r="Y90" s="186">
        <v>0</v>
      </c>
      <c r="Z90" s="185">
        <v>25973391.670000002</v>
      </c>
      <c r="AA90" s="124" t="s">
        <v>1411</v>
      </c>
      <c r="AB90" s="125">
        <v>23220</v>
      </c>
      <c r="AC90" s="124" t="s">
        <v>1412</v>
      </c>
      <c r="AD90" s="194">
        <v>44096</v>
      </c>
      <c r="AE90" s="194">
        <v>44156</v>
      </c>
      <c r="AF90" s="125" t="s">
        <v>1024</v>
      </c>
      <c r="AG90" s="125" t="s">
        <v>430</v>
      </c>
    </row>
    <row r="91" spans="1:33" ht="272.45" customHeight="1" x14ac:dyDescent="0.35">
      <c r="A91" s="177">
        <v>65</v>
      </c>
      <c r="B91" s="171" t="s">
        <v>213</v>
      </c>
      <c r="C91" s="171" t="s">
        <v>891</v>
      </c>
      <c r="D91" s="172">
        <v>39121621</v>
      </c>
      <c r="E91" s="173" t="s">
        <v>254</v>
      </c>
      <c r="F91" s="171" t="s">
        <v>61</v>
      </c>
      <c r="G91" s="171">
        <v>1</v>
      </c>
      <c r="H91" s="174" t="s">
        <v>75</v>
      </c>
      <c r="I91" s="171">
        <v>3</v>
      </c>
      <c r="J91" s="171" t="s">
        <v>120</v>
      </c>
      <c r="K91" s="171" t="s">
        <v>100</v>
      </c>
      <c r="L91" s="171" t="s">
        <v>187</v>
      </c>
      <c r="M91" s="175"/>
      <c r="N91" s="176"/>
      <c r="O91" s="171" t="s">
        <v>66</v>
      </c>
      <c r="P91" s="171" t="s">
        <v>67</v>
      </c>
      <c r="Q91" s="171" t="s">
        <v>94</v>
      </c>
      <c r="S91" s="122"/>
      <c r="T91" s="122"/>
      <c r="U91" s="123"/>
      <c r="V91" s="124"/>
      <c r="W91" s="125"/>
      <c r="X91" s="126"/>
      <c r="Y91" s="127"/>
      <c r="Z91" s="126"/>
      <c r="AA91" s="200"/>
      <c r="AB91" s="125"/>
      <c r="AC91" s="124"/>
      <c r="AD91" s="194"/>
      <c r="AE91" s="194"/>
      <c r="AF91" s="125"/>
      <c r="AG91" s="125"/>
    </row>
    <row r="92" spans="1:33" ht="272.45" customHeight="1" x14ac:dyDescent="0.35">
      <c r="A92" s="177">
        <v>66</v>
      </c>
      <c r="B92" s="78" t="s">
        <v>213</v>
      </c>
      <c r="C92" s="78" t="s">
        <v>891</v>
      </c>
      <c r="D92" s="164">
        <v>26101766</v>
      </c>
      <c r="E92" s="165" t="s">
        <v>255</v>
      </c>
      <c r="F92" s="78" t="s">
        <v>61</v>
      </c>
      <c r="G92" s="78">
        <v>1</v>
      </c>
      <c r="H92" s="166" t="s">
        <v>84</v>
      </c>
      <c r="I92" s="78">
        <v>3</v>
      </c>
      <c r="J92" s="78" t="s">
        <v>1017</v>
      </c>
      <c r="K92" s="78" t="s">
        <v>100</v>
      </c>
      <c r="L92" s="78" t="s">
        <v>187</v>
      </c>
      <c r="M92" s="167">
        <v>13000000</v>
      </c>
      <c r="N92" s="168">
        <v>13000000</v>
      </c>
      <c r="O92" s="78" t="s">
        <v>66</v>
      </c>
      <c r="P92" s="78" t="s">
        <v>67</v>
      </c>
      <c r="Q92" s="78" t="s">
        <v>94</v>
      </c>
      <c r="S92" s="183" t="s">
        <v>1142</v>
      </c>
      <c r="T92" s="122" t="s">
        <v>1143</v>
      </c>
      <c r="U92" s="184">
        <v>43950</v>
      </c>
      <c r="V92" s="124" t="s">
        <v>1144</v>
      </c>
      <c r="W92" s="125" t="s">
        <v>1021</v>
      </c>
      <c r="X92" s="185">
        <v>10472000</v>
      </c>
      <c r="Y92" s="186"/>
      <c r="Z92" s="185">
        <v>10472000</v>
      </c>
      <c r="AA92" s="191" t="s">
        <v>1145</v>
      </c>
      <c r="AB92" s="187">
        <v>18620</v>
      </c>
      <c r="AC92" s="191" t="s">
        <v>1146</v>
      </c>
      <c r="AD92" s="194">
        <v>43959</v>
      </c>
      <c r="AE92" s="194">
        <v>44018</v>
      </c>
      <c r="AF92" s="187" t="s">
        <v>1093</v>
      </c>
      <c r="AG92" s="187" t="s">
        <v>430</v>
      </c>
    </row>
    <row r="93" spans="1:33" ht="272.45" customHeight="1" x14ac:dyDescent="0.35">
      <c r="A93" s="177">
        <v>67</v>
      </c>
      <c r="B93" s="78" t="s">
        <v>231</v>
      </c>
      <c r="C93" s="78" t="s">
        <v>150</v>
      </c>
      <c r="D93" s="164" t="s">
        <v>157</v>
      </c>
      <c r="E93" s="165" t="s">
        <v>256</v>
      </c>
      <c r="F93" s="78" t="s">
        <v>61</v>
      </c>
      <c r="G93" s="78">
        <v>1</v>
      </c>
      <c r="H93" s="166" t="s">
        <v>73</v>
      </c>
      <c r="I93" s="78">
        <v>6</v>
      </c>
      <c r="J93" s="78" t="s">
        <v>1017</v>
      </c>
      <c r="K93" s="78" t="s">
        <v>100</v>
      </c>
      <c r="L93" s="78" t="s">
        <v>190</v>
      </c>
      <c r="M93" s="167">
        <v>20000000</v>
      </c>
      <c r="N93" s="168">
        <v>20000000</v>
      </c>
      <c r="O93" s="78" t="s">
        <v>66</v>
      </c>
      <c r="P93" s="78" t="s">
        <v>67</v>
      </c>
      <c r="Q93" s="78" t="s">
        <v>94</v>
      </c>
      <c r="S93" s="183" t="s">
        <v>1370</v>
      </c>
      <c r="T93" s="122" t="s">
        <v>1371</v>
      </c>
      <c r="U93" s="184">
        <v>44055</v>
      </c>
      <c r="V93" s="124" t="s">
        <v>1372</v>
      </c>
      <c r="W93" s="125" t="s">
        <v>1160</v>
      </c>
      <c r="X93" s="185">
        <v>9000000</v>
      </c>
      <c r="Y93" s="186">
        <v>0</v>
      </c>
      <c r="Z93" s="185">
        <v>9000000</v>
      </c>
      <c r="AA93" s="124" t="s">
        <v>1373</v>
      </c>
      <c r="AB93" s="125">
        <v>25520</v>
      </c>
      <c r="AC93" s="124" t="s">
        <v>1374</v>
      </c>
      <c r="AD93" s="194">
        <v>44061</v>
      </c>
      <c r="AE93" s="194">
        <v>44425</v>
      </c>
      <c r="AF93" s="187" t="s">
        <v>1136</v>
      </c>
      <c r="AG93" s="187" t="s">
        <v>450</v>
      </c>
    </row>
    <row r="94" spans="1:33" ht="272.45" customHeight="1" x14ac:dyDescent="0.35">
      <c r="A94" s="177">
        <v>68</v>
      </c>
      <c r="B94" s="171" t="s">
        <v>213</v>
      </c>
      <c r="C94" s="171" t="s">
        <v>891</v>
      </c>
      <c r="D94" s="172">
        <v>39121032</v>
      </c>
      <c r="E94" s="173" t="s">
        <v>257</v>
      </c>
      <c r="F94" s="171" t="s">
        <v>61</v>
      </c>
      <c r="G94" s="171">
        <v>1</v>
      </c>
      <c r="H94" s="174" t="s">
        <v>75</v>
      </c>
      <c r="I94" s="171">
        <v>3</v>
      </c>
      <c r="J94" s="171" t="s">
        <v>120</v>
      </c>
      <c r="K94" s="171" t="s">
        <v>100</v>
      </c>
      <c r="L94" s="171" t="s">
        <v>187</v>
      </c>
      <c r="M94" s="175"/>
      <c r="N94" s="176"/>
      <c r="O94" s="171" t="s">
        <v>66</v>
      </c>
      <c r="P94" s="171" t="s">
        <v>67</v>
      </c>
      <c r="Q94" s="171" t="s">
        <v>68</v>
      </c>
      <c r="S94" s="122"/>
      <c r="T94" s="122"/>
      <c r="U94" s="123"/>
      <c r="V94" s="124"/>
      <c r="W94" s="125"/>
      <c r="X94" s="126"/>
      <c r="Y94" s="127"/>
      <c r="Z94" s="126"/>
      <c r="AA94" s="124"/>
      <c r="AB94" s="125"/>
      <c r="AC94" s="124"/>
      <c r="AD94" s="123"/>
      <c r="AE94" s="123"/>
      <c r="AF94" s="125"/>
      <c r="AG94" s="128"/>
    </row>
    <row r="95" spans="1:33" ht="272.45" customHeight="1" x14ac:dyDescent="0.35">
      <c r="A95" s="177">
        <v>69</v>
      </c>
      <c r="B95" s="78"/>
      <c r="C95" s="78" t="s">
        <v>158</v>
      </c>
      <c r="D95" s="164" t="s">
        <v>159</v>
      </c>
      <c r="E95" s="165" t="s">
        <v>890</v>
      </c>
      <c r="F95" s="78" t="s">
        <v>61</v>
      </c>
      <c r="G95" s="78">
        <v>1</v>
      </c>
      <c r="H95" s="166" t="s">
        <v>98</v>
      </c>
      <c r="I95" s="78">
        <v>10</v>
      </c>
      <c r="J95" s="78" t="s">
        <v>83</v>
      </c>
      <c r="K95" s="78" t="s">
        <v>64</v>
      </c>
      <c r="L95" s="78" t="s">
        <v>106</v>
      </c>
      <c r="M95" s="167">
        <v>23000000</v>
      </c>
      <c r="N95" s="168">
        <v>23000000</v>
      </c>
      <c r="O95" s="78" t="s">
        <v>66</v>
      </c>
      <c r="P95" s="78" t="s">
        <v>67</v>
      </c>
      <c r="Q95" s="78" t="s">
        <v>160</v>
      </c>
      <c r="S95" s="183" t="s">
        <v>1036</v>
      </c>
      <c r="T95" s="122" t="s">
        <v>1037</v>
      </c>
      <c r="U95" s="184">
        <v>43888</v>
      </c>
      <c r="V95" s="124" t="s">
        <v>1038</v>
      </c>
      <c r="W95" s="125" t="s">
        <v>1021</v>
      </c>
      <c r="X95" s="185">
        <v>16800000</v>
      </c>
      <c r="Y95" s="211">
        <v>1050000</v>
      </c>
      <c r="Z95" s="185">
        <f>X95+Y95</f>
        <v>17850000</v>
      </c>
      <c r="AA95" s="124" t="s">
        <v>1081</v>
      </c>
      <c r="AB95" s="125">
        <v>18820</v>
      </c>
      <c r="AC95" s="124" t="s">
        <v>1039</v>
      </c>
      <c r="AD95" s="123">
        <v>43892</v>
      </c>
      <c r="AE95" s="123">
        <v>44136</v>
      </c>
      <c r="AF95" s="125" t="s">
        <v>1040</v>
      </c>
      <c r="AG95" s="125" t="s">
        <v>550</v>
      </c>
    </row>
    <row r="96" spans="1:33" ht="231.95" customHeight="1" x14ac:dyDescent="0.35">
      <c r="A96" s="163">
        <v>70</v>
      </c>
      <c r="B96" s="78"/>
      <c r="C96" s="78" t="s">
        <v>161</v>
      </c>
      <c r="D96" s="164" t="s">
        <v>101</v>
      </c>
      <c r="E96" s="165" t="s">
        <v>258</v>
      </c>
      <c r="F96" s="78" t="s">
        <v>61</v>
      </c>
      <c r="G96" s="78">
        <v>1</v>
      </c>
      <c r="H96" s="166" t="s">
        <v>70</v>
      </c>
      <c r="I96" s="78">
        <v>8</v>
      </c>
      <c r="J96" s="78" t="s">
        <v>71</v>
      </c>
      <c r="K96" s="78" t="s">
        <v>64</v>
      </c>
      <c r="L96" s="78" t="s">
        <v>102</v>
      </c>
      <c r="M96" s="167">
        <v>10131937.18</v>
      </c>
      <c r="N96" s="167">
        <v>10131937.18</v>
      </c>
      <c r="O96" s="78" t="s">
        <v>66</v>
      </c>
      <c r="P96" s="78" t="s">
        <v>67</v>
      </c>
      <c r="Q96" s="78" t="s">
        <v>132</v>
      </c>
      <c r="S96" s="183" t="s">
        <v>1195</v>
      </c>
      <c r="T96" s="122" t="s">
        <v>1196</v>
      </c>
      <c r="U96" s="184">
        <v>43984</v>
      </c>
      <c r="V96" s="124" t="s">
        <v>1197</v>
      </c>
      <c r="W96" s="125" t="s">
        <v>1160</v>
      </c>
      <c r="X96" s="185">
        <v>6021533.5199999996</v>
      </c>
      <c r="Y96" s="186">
        <v>0</v>
      </c>
      <c r="Z96" s="185">
        <v>6021533.5199999996</v>
      </c>
      <c r="AA96" s="124" t="s">
        <v>1198</v>
      </c>
      <c r="AB96" s="125">
        <v>21620</v>
      </c>
      <c r="AC96" s="124" t="s">
        <v>1199</v>
      </c>
      <c r="AD96" s="123">
        <v>43984</v>
      </c>
      <c r="AE96" s="123">
        <v>44185</v>
      </c>
      <c r="AF96" s="125" t="s">
        <v>1200</v>
      </c>
      <c r="AG96" s="125" t="s">
        <v>680</v>
      </c>
    </row>
    <row r="97" spans="1:33" ht="200.45" customHeight="1" x14ac:dyDescent="0.35">
      <c r="A97" s="169"/>
      <c r="B97" s="78"/>
      <c r="C97" s="78" t="s">
        <v>161</v>
      </c>
      <c r="D97" s="164" t="s">
        <v>101</v>
      </c>
      <c r="E97" s="165" t="s">
        <v>258</v>
      </c>
      <c r="F97" s="78" t="s">
        <v>61</v>
      </c>
      <c r="G97" s="78">
        <v>1</v>
      </c>
      <c r="H97" s="166" t="s">
        <v>70</v>
      </c>
      <c r="I97" s="78">
        <v>8</v>
      </c>
      <c r="J97" s="78" t="s">
        <v>71</v>
      </c>
      <c r="K97" s="78" t="s">
        <v>64</v>
      </c>
      <c r="L97" s="78" t="s">
        <v>102</v>
      </c>
      <c r="M97" s="167">
        <v>4417280</v>
      </c>
      <c r="N97" s="167">
        <v>4417280</v>
      </c>
      <c r="O97" s="78" t="s">
        <v>66</v>
      </c>
      <c r="P97" s="78" t="s">
        <v>67</v>
      </c>
      <c r="Q97" s="78" t="s">
        <v>132</v>
      </c>
      <c r="S97" s="183" t="s">
        <v>1201</v>
      </c>
      <c r="T97" s="122" t="s">
        <v>1202</v>
      </c>
      <c r="U97" s="184">
        <v>43984</v>
      </c>
      <c r="V97" s="124" t="s">
        <v>1197</v>
      </c>
      <c r="W97" s="125" t="s">
        <v>1160</v>
      </c>
      <c r="X97" s="185">
        <v>4417280</v>
      </c>
      <c r="Y97" s="186">
        <v>0</v>
      </c>
      <c r="Z97" s="185">
        <v>4417280</v>
      </c>
      <c r="AA97" s="124" t="s">
        <v>1203</v>
      </c>
      <c r="AB97" s="125">
        <v>21620</v>
      </c>
      <c r="AC97" s="124" t="s">
        <v>1199</v>
      </c>
      <c r="AD97" s="123">
        <v>43984</v>
      </c>
      <c r="AE97" s="123">
        <v>44185</v>
      </c>
      <c r="AF97" s="125" t="s">
        <v>1200</v>
      </c>
      <c r="AG97" s="125" t="s">
        <v>680</v>
      </c>
    </row>
    <row r="98" spans="1:33" ht="168.95" customHeight="1" x14ac:dyDescent="0.35">
      <c r="A98" s="169"/>
      <c r="B98" s="78"/>
      <c r="C98" s="78" t="s">
        <v>161</v>
      </c>
      <c r="D98" s="164" t="s">
        <v>101</v>
      </c>
      <c r="E98" s="165" t="s">
        <v>258</v>
      </c>
      <c r="F98" s="78" t="s">
        <v>61</v>
      </c>
      <c r="G98" s="78">
        <v>1</v>
      </c>
      <c r="H98" s="166" t="s">
        <v>70</v>
      </c>
      <c r="I98" s="78">
        <v>8</v>
      </c>
      <c r="J98" s="78" t="s">
        <v>71</v>
      </c>
      <c r="K98" s="78" t="s">
        <v>64</v>
      </c>
      <c r="L98" s="78" t="s">
        <v>102</v>
      </c>
      <c r="M98" s="167">
        <v>1726274.71</v>
      </c>
      <c r="N98" s="167">
        <v>1726274.71</v>
      </c>
      <c r="O98" s="78" t="s">
        <v>66</v>
      </c>
      <c r="P98" s="78" t="s">
        <v>67</v>
      </c>
      <c r="Q98" s="78" t="s">
        <v>132</v>
      </c>
      <c r="S98" s="183" t="s">
        <v>1204</v>
      </c>
      <c r="T98" s="122" t="s">
        <v>1205</v>
      </c>
      <c r="U98" s="184">
        <v>43984</v>
      </c>
      <c r="V98" s="124" t="s">
        <v>1197</v>
      </c>
      <c r="W98" s="125" t="s">
        <v>1160</v>
      </c>
      <c r="X98" s="185">
        <v>1726274.71</v>
      </c>
      <c r="Y98" s="186">
        <v>0</v>
      </c>
      <c r="Z98" s="185">
        <v>1726274.71</v>
      </c>
      <c r="AA98" s="124" t="s">
        <v>1203</v>
      </c>
      <c r="AB98" s="125">
        <v>21620</v>
      </c>
      <c r="AC98" s="124" t="s">
        <v>1199</v>
      </c>
      <c r="AD98" s="123">
        <v>43984</v>
      </c>
      <c r="AE98" s="123">
        <v>44185</v>
      </c>
      <c r="AF98" s="125" t="s">
        <v>1200</v>
      </c>
      <c r="AG98" s="125" t="s">
        <v>680</v>
      </c>
    </row>
    <row r="99" spans="1:33" ht="180" customHeight="1" x14ac:dyDescent="0.35">
      <c r="A99" s="170"/>
      <c r="B99" s="78"/>
      <c r="C99" s="78" t="s">
        <v>161</v>
      </c>
      <c r="D99" s="164" t="s">
        <v>101</v>
      </c>
      <c r="E99" s="165" t="s">
        <v>258</v>
      </c>
      <c r="F99" s="78" t="s">
        <v>61</v>
      </c>
      <c r="G99" s="78">
        <v>1</v>
      </c>
      <c r="H99" s="166" t="s">
        <v>70</v>
      </c>
      <c r="I99" s="78">
        <v>8</v>
      </c>
      <c r="J99" s="78" t="s">
        <v>71</v>
      </c>
      <c r="K99" s="78" t="s">
        <v>64</v>
      </c>
      <c r="L99" s="78" t="s">
        <v>102</v>
      </c>
      <c r="M99" s="167">
        <v>956242.11</v>
      </c>
      <c r="N99" s="167">
        <v>956242.11</v>
      </c>
      <c r="O99" s="78" t="s">
        <v>66</v>
      </c>
      <c r="P99" s="78" t="s">
        <v>67</v>
      </c>
      <c r="Q99" s="78" t="s">
        <v>132</v>
      </c>
      <c r="S99" s="183" t="s">
        <v>1206</v>
      </c>
      <c r="T99" s="122" t="s">
        <v>1207</v>
      </c>
      <c r="U99" s="184">
        <v>43984</v>
      </c>
      <c r="V99" s="124" t="s">
        <v>1197</v>
      </c>
      <c r="W99" s="125" t="s">
        <v>1160</v>
      </c>
      <c r="X99" s="185">
        <v>956242.11</v>
      </c>
      <c r="Y99" s="186">
        <v>0</v>
      </c>
      <c r="Z99" s="185">
        <v>956242.11</v>
      </c>
      <c r="AA99" s="124" t="s">
        <v>1203</v>
      </c>
      <c r="AB99" s="125">
        <v>21620</v>
      </c>
      <c r="AC99" s="124" t="s">
        <v>1199</v>
      </c>
      <c r="AD99" s="123">
        <v>43984</v>
      </c>
      <c r="AE99" s="123">
        <v>44185</v>
      </c>
      <c r="AF99" s="125" t="s">
        <v>1200</v>
      </c>
      <c r="AG99" s="125" t="s">
        <v>680</v>
      </c>
    </row>
    <row r="100" spans="1:33" ht="220.5" customHeight="1" x14ac:dyDescent="0.35">
      <c r="A100" s="177">
        <v>71</v>
      </c>
      <c r="B100" s="78"/>
      <c r="C100" s="78" t="s">
        <v>161</v>
      </c>
      <c r="D100" s="164" t="s">
        <v>135</v>
      </c>
      <c r="E100" s="165" t="s">
        <v>1177</v>
      </c>
      <c r="F100" s="78" t="s">
        <v>61</v>
      </c>
      <c r="G100" s="78">
        <v>1</v>
      </c>
      <c r="H100" s="166" t="s">
        <v>70</v>
      </c>
      <c r="I100" s="78">
        <v>2</v>
      </c>
      <c r="J100" s="78" t="s">
        <v>1176</v>
      </c>
      <c r="K100" s="78" t="s">
        <v>64</v>
      </c>
      <c r="L100" s="78" t="s">
        <v>102</v>
      </c>
      <c r="M100" s="167">
        <v>10000000</v>
      </c>
      <c r="N100" s="168">
        <v>10000000</v>
      </c>
      <c r="O100" s="78" t="s">
        <v>66</v>
      </c>
      <c r="P100" s="78" t="s">
        <v>67</v>
      </c>
      <c r="Q100" s="78" t="s">
        <v>132</v>
      </c>
      <c r="S100" s="183" t="s">
        <v>1208</v>
      </c>
      <c r="T100" s="122" t="s">
        <v>1209</v>
      </c>
      <c r="U100" s="184">
        <v>43983</v>
      </c>
      <c r="V100" s="124" t="s">
        <v>1210</v>
      </c>
      <c r="W100" s="125" t="s">
        <v>1160</v>
      </c>
      <c r="X100" s="185">
        <v>1683000</v>
      </c>
      <c r="Y100" s="186">
        <v>0</v>
      </c>
      <c r="Z100" s="185">
        <v>1683000</v>
      </c>
      <c r="AA100" s="124" t="s">
        <v>1211</v>
      </c>
      <c r="AB100" s="122">
        <v>23420</v>
      </c>
      <c r="AC100" s="124" t="s">
        <v>1212</v>
      </c>
      <c r="AD100" s="123">
        <v>43983</v>
      </c>
      <c r="AE100" s="123">
        <v>43997</v>
      </c>
      <c r="AF100" s="125" t="s">
        <v>1213</v>
      </c>
      <c r="AG100" s="125" t="s">
        <v>680</v>
      </c>
    </row>
    <row r="101" spans="1:33" ht="220.5" customHeight="1" x14ac:dyDescent="0.35">
      <c r="A101" s="177">
        <v>71</v>
      </c>
      <c r="B101" s="78"/>
      <c r="C101" s="78" t="s">
        <v>161</v>
      </c>
      <c r="D101" s="164" t="s">
        <v>135</v>
      </c>
      <c r="E101" s="165" t="s">
        <v>1177</v>
      </c>
      <c r="F101" s="78" t="s">
        <v>61</v>
      </c>
      <c r="G101" s="78">
        <v>1</v>
      </c>
      <c r="H101" s="166" t="s">
        <v>70</v>
      </c>
      <c r="I101" s="78">
        <v>2</v>
      </c>
      <c r="J101" s="78" t="s">
        <v>1176</v>
      </c>
      <c r="K101" s="78" t="s">
        <v>64</v>
      </c>
      <c r="L101" s="78" t="s">
        <v>102</v>
      </c>
      <c r="M101" s="167">
        <v>2768266</v>
      </c>
      <c r="N101" s="168">
        <v>1418266</v>
      </c>
      <c r="O101" s="78" t="s">
        <v>66</v>
      </c>
      <c r="P101" s="78" t="s">
        <v>67</v>
      </c>
      <c r="Q101" s="78" t="s">
        <v>132</v>
      </c>
      <c r="S101" s="183" t="s">
        <v>1375</v>
      </c>
      <c r="T101" s="122" t="s">
        <v>1376</v>
      </c>
      <c r="U101" s="184">
        <v>44057</v>
      </c>
      <c r="V101" s="124" t="s">
        <v>1210</v>
      </c>
      <c r="W101" s="125" t="s">
        <v>1160</v>
      </c>
      <c r="X101" s="185">
        <v>1590000</v>
      </c>
      <c r="Y101" s="186">
        <v>0</v>
      </c>
      <c r="Z101" s="185">
        <v>1590000</v>
      </c>
      <c r="AA101" s="124" t="s">
        <v>1211</v>
      </c>
      <c r="AB101" s="125">
        <v>23420</v>
      </c>
      <c r="AC101" s="124" t="s">
        <v>1377</v>
      </c>
      <c r="AD101" s="123">
        <v>44057</v>
      </c>
      <c r="AE101" s="123">
        <v>44117</v>
      </c>
      <c r="AF101" s="187" t="s">
        <v>1378</v>
      </c>
      <c r="AG101" s="187" t="s">
        <v>680</v>
      </c>
    </row>
    <row r="102" spans="1:33" ht="220.5" customHeight="1" x14ac:dyDescent="0.35">
      <c r="A102" s="177">
        <v>71</v>
      </c>
      <c r="B102" s="78"/>
      <c r="C102" s="78" t="s">
        <v>161</v>
      </c>
      <c r="D102" s="164" t="s">
        <v>135</v>
      </c>
      <c r="E102" s="165" t="s">
        <v>1177</v>
      </c>
      <c r="F102" s="78" t="s">
        <v>61</v>
      </c>
      <c r="G102" s="78">
        <v>1</v>
      </c>
      <c r="H102" s="166" t="s">
        <v>70</v>
      </c>
      <c r="I102" s="78">
        <v>2</v>
      </c>
      <c r="J102" s="78" t="s">
        <v>1176</v>
      </c>
      <c r="K102" s="78" t="s">
        <v>64</v>
      </c>
      <c r="L102" s="78" t="s">
        <v>102</v>
      </c>
      <c r="M102" s="167">
        <v>2768266</v>
      </c>
      <c r="N102" s="168">
        <v>1350000</v>
      </c>
      <c r="O102" s="78" t="s">
        <v>66</v>
      </c>
      <c r="P102" s="78" t="s">
        <v>67</v>
      </c>
      <c r="Q102" s="78" t="s">
        <v>132</v>
      </c>
      <c r="S102" s="183" t="s">
        <v>1440</v>
      </c>
      <c r="T102" s="122" t="s">
        <v>1441</v>
      </c>
      <c r="U102" s="184">
        <v>44069</v>
      </c>
      <c r="V102" s="124" t="s">
        <v>1210</v>
      </c>
      <c r="W102" s="125" t="s">
        <v>1160</v>
      </c>
      <c r="X102" s="185">
        <v>1350000</v>
      </c>
      <c r="Y102" s="186">
        <v>0</v>
      </c>
      <c r="Z102" s="185">
        <v>1350000</v>
      </c>
      <c r="AA102" s="124" t="s">
        <v>1211</v>
      </c>
      <c r="AB102" s="125">
        <v>23420</v>
      </c>
      <c r="AC102" s="124" t="s">
        <v>1442</v>
      </c>
      <c r="AD102" s="123">
        <v>44069</v>
      </c>
      <c r="AE102" s="123">
        <v>44129</v>
      </c>
      <c r="AF102" s="125" t="s">
        <v>1378</v>
      </c>
      <c r="AG102" s="125" t="s">
        <v>680</v>
      </c>
    </row>
    <row r="103" spans="1:33" ht="272.45" customHeight="1" x14ac:dyDescent="0.35">
      <c r="A103" s="177">
        <v>72</v>
      </c>
      <c r="B103" s="78"/>
      <c r="C103" s="78" t="s">
        <v>161</v>
      </c>
      <c r="D103" s="164" t="s">
        <v>138</v>
      </c>
      <c r="E103" s="165" t="s">
        <v>259</v>
      </c>
      <c r="F103" s="78" t="s">
        <v>61</v>
      </c>
      <c r="G103" s="78">
        <v>1</v>
      </c>
      <c r="H103" s="166" t="s">
        <v>104</v>
      </c>
      <c r="I103" s="78">
        <v>3</v>
      </c>
      <c r="J103" s="78" t="s">
        <v>92</v>
      </c>
      <c r="K103" s="78" t="s">
        <v>64</v>
      </c>
      <c r="L103" s="78" t="s">
        <v>103</v>
      </c>
      <c r="M103" s="167">
        <v>40000000</v>
      </c>
      <c r="N103" s="168">
        <v>40000000</v>
      </c>
      <c r="O103" s="78" t="s">
        <v>66</v>
      </c>
      <c r="P103" s="78" t="s">
        <v>67</v>
      </c>
      <c r="Q103" s="78" t="s">
        <v>132</v>
      </c>
      <c r="S103" s="188" t="s">
        <v>1543</v>
      </c>
      <c r="T103" s="189" t="s">
        <v>1544</v>
      </c>
      <c r="U103" s="190">
        <v>44161</v>
      </c>
      <c r="V103" s="191" t="s">
        <v>1545</v>
      </c>
      <c r="W103" s="187" t="s">
        <v>1021</v>
      </c>
      <c r="X103" s="192">
        <v>9849030</v>
      </c>
      <c r="Y103" s="193">
        <v>0</v>
      </c>
      <c r="Z103" s="192">
        <v>9849030</v>
      </c>
      <c r="AA103" s="191" t="s">
        <v>1546</v>
      </c>
      <c r="AB103" s="187">
        <v>27020</v>
      </c>
      <c r="AC103" s="191" t="s">
        <v>1547</v>
      </c>
      <c r="AD103" s="187"/>
      <c r="AE103" s="187"/>
      <c r="AF103" s="187" t="s">
        <v>1548</v>
      </c>
      <c r="AG103" s="187" t="s">
        <v>680</v>
      </c>
    </row>
    <row r="104" spans="1:33" ht="272.45" customHeight="1" x14ac:dyDescent="0.7">
      <c r="A104" s="177">
        <v>73</v>
      </c>
      <c r="B104" s="171"/>
      <c r="C104" s="171" t="s">
        <v>161</v>
      </c>
      <c r="D104" s="172" t="s">
        <v>418</v>
      </c>
      <c r="E104" s="173" t="s">
        <v>260</v>
      </c>
      <c r="F104" s="171" t="s">
        <v>61</v>
      </c>
      <c r="G104" s="171">
        <v>1</v>
      </c>
      <c r="H104" s="174" t="s">
        <v>1287</v>
      </c>
      <c r="I104" s="171">
        <v>1</v>
      </c>
      <c r="J104" s="171" t="s">
        <v>63</v>
      </c>
      <c r="K104" s="171" t="s">
        <v>64</v>
      </c>
      <c r="L104" s="171" t="s">
        <v>72</v>
      </c>
      <c r="M104" s="175"/>
      <c r="N104" s="176"/>
      <c r="O104" s="171" t="s">
        <v>66</v>
      </c>
      <c r="P104" s="171" t="s">
        <v>67</v>
      </c>
      <c r="Q104" s="171" t="s">
        <v>132</v>
      </c>
      <c r="S104" s="198"/>
      <c r="T104" s="198"/>
      <c r="U104" s="198"/>
      <c r="V104" s="198"/>
      <c r="W104" s="198"/>
      <c r="X104" s="199"/>
      <c r="Y104" s="199"/>
      <c r="Z104" s="199"/>
      <c r="AA104" s="198"/>
      <c r="AB104" s="198"/>
      <c r="AC104" s="198"/>
      <c r="AD104" s="198"/>
      <c r="AE104" s="198"/>
      <c r="AF104" s="198"/>
      <c r="AG104" s="198"/>
    </row>
    <row r="105" spans="1:33" ht="272.45" customHeight="1" x14ac:dyDescent="0.35">
      <c r="A105" s="177">
        <v>74</v>
      </c>
      <c r="B105" s="78"/>
      <c r="C105" s="78" t="s">
        <v>161</v>
      </c>
      <c r="D105" s="164">
        <v>80101706</v>
      </c>
      <c r="E105" s="165" t="s">
        <v>261</v>
      </c>
      <c r="F105" s="78" t="s">
        <v>61</v>
      </c>
      <c r="G105" s="78">
        <v>1</v>
      </c>
      <c r="H105" s="166" t="s">
        <v>1287</v>
      </c>
      <c r="I105" s="78">
        <v>3</v>
      </c>
      <c r="J105" s="78" t="s">
        <v>83</v>
      </c>
      <c r="K105" s="78" t="s">
        <v>64</v>
      </c>
      <c r="L105" s="78" t="s">
        <v>107</v>
      </c>
      <c r="M105" s="167">
        <v>1876000</v>
      </c>
      <c r="N105" s="168">
        <v>1876000</v>
      </c>
      <c r="O105" s="78" t="s">
        <v>66</v>
      </c>
      <c r="P105" s="78" t="s">
        <v>67</v>
      </c>
      <c r="Q105" s="78" t="s">
        <v>132</v>
      </c>
      <c r="S105" s="122"/>
      <c r="T105" s="122"/>
      <c r="U105" s="194"/>
      <c r="V105" s="124"/>
      <c r="W105" s="125"/>
      <c r="X105" s="126"/>
      <c r="Y105" s="127"/>
      <c r="Z105" s="126"/>
      <c r="AA105" s="124"/>
      <c r="AB105" s="200"/>
      <c r="AC105" s="191"/>
      <c r="AD105" s="194"/>
      <c r="AE105" s="194"/>
      <c r="AF105" s="187"/>
      <c r="AG105" s="197"/>
    </row>
    <row r="106" spans="1:33" ht="272.45" customHeight="1" x14ac:dyDescent="0.35">
      <c r="A106" s="177">
        <v>75</v>
      </c>
      <c r="B106" s="171"/>
      <c r="C106" s="171" t="s">
        <v>162</v>
      </c>
      <c r="D106" s="172">
        <v>32101617</v>
      </c>
      <c r="E106" s="173" t="s">
        <v>262</v>
      </c>
      <c r="F106" s="171" t="s">
        <v>61</v>
      </c>
      <c r="G106" s="171">
        <v>1</v>
      </c>
      <c r="H106" s="174" t="s">
        <v>73</v>
      </c>
      <c r="I106" s="171">
        <v>12</v>
      </c>
      <c r="J106" s="171" t="s">
        <v>83</v>
      </c>
      <c r="K106" s="171" t="s">
        <v>64</v>
      </c>
      <c r="L106" s="171" t="s">
        <v>93</v>
      </c>
      <c r="M106" s="175"/>
      <c r="N106" s="176"/>
      <c r="O106" s="171" t="s">
        <v>66</v>
      </c>
      <c r="P106" s="171" t="s">
        <v>67</v>
      </c>
      <c r="Q106" s="171" t="s">
        <v>163</v>
      </c>
      <c r="S106" s="122"/>
      <c r="T106" s="122"/>
      <c r="U106" s="123"/>
      <c r="V106" s="124"/>
      <c r="W106" s="125"/>
      <c r="X106" s="126"/>
      <c r="Y106" s="126"/>
      <c r="Z106" s="126"/>
      <c r="AA106" s="191"/>
      <c r="AB106" s="187"/>
      <c r="AC106" s="191"/>
      <c r="AD106" s="194"/>
      <c r="AE106" s="194"/>
      <c r="AF106" s="187"/>
      <c r="AG106" s="197"/>
    </row>
    <row r="107" spans="1:33" ht="272.45" customHeight="1" x14ac:dyDescent="0.35">
      <c r="A107" s="177">
        <v>76</v>
      </c>
      <c r="B107" s="78"/>
      <c r="C107" s="78" t="s">
        <v>164</v>
      </c>
      <c r="D107" s="164" t="s">
        <v>165</v>
      </c>
      <c r="E107" s="165" t="s">
        <v>1220</v>
      </c>
      <c r="F107" s="78" t="s">
        <v>61</v>
      </c>
      <c r="G107" s="78">
        <v>1</v>
      </c>
      <c r="H107" s="166" t="s">
        <v>104</v>
      </c>
      <c r="I107" s="78">
        <v>12</v>
      </c>
      <c r="J107" s="78" t="s">
        <v>121</v>
      </c>
      <c r="K107" s="78" t="s">
        <v>64</v>
      </c>
      <c r="L107" s="78" t="s">
        <v>93</v>
      </c>
      <c r="M107" s="167">
        <v>42800000</v>
      </c>
      <c r="N107" s="168">
        <v>42800000</v>
      </c>
      <c r="O107" s="78" t="s">
        <v>66</v>
      </c>
      <c r="P107" s="78" t="s">
        <v>67</v>
      </c>
      <c r="Q107" s="78" t="s">
        <v>166</v>
      </c>
      <c r="S107" s="122"/>
      <c r="T107" s="122"/>
      <c r="U107" s="194"/>
      <c r="V107" s="124"/>
      <c r="W107" s="125"/>
      <c r="X107" s="126"/>
      <c r="Y107" s="126"/>
      <c r="Z107" s="126"/>
      <c r="AA107" s="191"/>
      <c r="AB107" s="187"/>
      <c r="AC107" s="191"/>
      <c r="AD107" s="194"/>
      <c r="AE107" s="194"/>
      <c r="AF107" s="187"/>
      <c r="AG107" s="197"/>
    </row>
    <row r="108" spans="1:33" ht="272.45" customHeight="1" x14ac:dyDescent="0.35">
      <c r="A108" s="177">
        <v>77</v>
      </c>
      <c r="B108" s="171"/>
      <c r="C108" s="171" t="s">
        <v>164</v>
      </c>
      <c r="D108" s="172" t="s">
        <v>167</v>
      </c>
      <c r="E108" s="173" t="s">
        <v>263</v>
      </c>
      <c r="F108" s="171" t="s">
        <v>61</v>
      </c>
      <c r="G108" s="171">
        <v>1</v>
      </c>
      <c r="H108" s="174" t="s">
        <v>75</v>
      </c>
      <c r="I108" s="171">
        <v>12</v>
      </c>
      <c r="J108" s="171" t="s">
        <v>121</v>
      </c>
      <c r="K108" s="171" t="s">
        <v>64</v>
      </c>
      <c r="L108" s="171" t="s">
        <v>130</v>
      </c>
      <c r="M108" s="175"/>
      <c r="N108" s="176"/>
      <c r="O108" s="171" t="s">
        <v>66</v>
      </c>
      <c r="P108" s="171" t="s">
        <v>67</v>
      </c>
      <c r="Q108" s="171" t="s">
        <v>166</v>
      </c>
      <c r="S108" s="122"/>
      <c r="T108" s="122"/>
      <c r="U108" s="194"/>
      <c r="V108" s="124"/>
      <c r="W108" s="125"/>
      <c r="X108" s="126"/>
      <c r="Y108" s="127"/>
      <c r="Z108" s="126"/>
      <c r="AA108" s="191"/>
      <c r="AB108" s="187"/>
      <c r="AC108" s="191"/>
      <c r="AD108" s="194"/>
      <c r="AE108" s="194"/>
      <c r="AF108" s="187"/>
      <c r="AG108" s="197"/>
    </row>
    <row r="109" spans="1:33" ht="272.45" customHeight="1" x14ac:dyDescent="0.35">
      <c r="A109" s="177">
        <v>78</v>
      </c>
      <c r="B109" s="78" t="s">
        <v>195</v>
      </c>
      <c r="C109" s="78" t="s">
        <v>145</v>
      </c>
      <c r="D109" s="164">
        <v>80141607</v>
      </c>
      <c r="E109" s="165" t="s">
        <v>264</v>
      </c>
      <c r="F109" s="78" t="s">
        <v>61</v>
      </c>
      <c r="G109" s="78">
        <v>1</v>
      </c>
      <c r="H109" s="166" t="s">
        <v>98</v>
      </c>
      <c r="I109" s="78">
        <v>10</v>
      </c>
      <c r="J109" s="78" t="s">
        <v>116</v>
      </c>
      <c r="K109" s="78" t="s">
        <v>100</v>
      </c>
      <c r="L109" s="78" t="s">
        <v>186</v>
      </c>
      <c r="M109" s="167">
        <v>374000000</v>
      </c>
      <c r="N109" s="167">
        <v>374000000</v>
      </c>
      <c r="O109" s="78" t="s">
        <v>66</v>
      </c>
      <c r="P109" s="78" t="s">
        <v>67</v>
      </c>
      <c r="Q109" s="78" t="s">
        <v>174</v>
      </c>
      <c r="S109" s="183" t="s">
        <v>1041</v>
      </c>
      <c r="T109" s="122" t="s">
        <v>1042</v>
      </c>
      <c r="U109" s="184">
        <v>43889</v>
      </c>
      <c r="V109" s="124" t="s">
        <v>1043</v>
      </c>
      <c r="W109" s="125" t="s">
        <v>1021</v>
      </c>
      <c r="X109" s="185">
        <v>374000000</v>
      </c>
      <c r="Y109" s="186">
        <v>0</v>
      </c>
      <c r="Z109" s="185">
        <v>374000000</v>
      </c>
      <c r="AA109" s="124" t="s">
        <v>1044</v>
      </c>
      <c r="AB109" s="125">
        <v>8520</v>
      </c>
      <c r="AC109" s="191" t="s">
        <v>1045</v>
      </c>
      <c r="AD109" s="194">
        <v>43892</v>
      </c>
      <c r="AE109" s="194">
        <v>44183</v>
      </c>
      <c r="AF109" s="125" t="s">
        <v>429</v>
      </c>
      <c r="AG109" s="125" t="s">
        <v>430</v>
      </c>
    </row>
    <row r="110" spans="1:33" ht="360.95" customHeight="1" x14ac:dyDescent="0.35">
      <c r="A110" s="177">
        <v>79</v>
      </c>
      <c r="B110" s="78" t="s">
        <v>195</v>
      </c>
      <c r="C110" s="78" t="s">
        <v>170</v>
      </c>
      <c r="D110" s="164">
        <v>80101706</v>
      </c>
      <c r="E110" s="165" t="s">
        <v>265</v>
      </c>
      <c r="F110" s="78" t="s">
        <v>61</v>
      </c>
      <c r="G110" s="78">
        <v>1</v>
      </c>
      <c r="H110" s="166" t="s">
        <v>73</v>
      </c>
      <c r="I110" s="78">
        <v>2</v>
      </c>
      <c r="J110" s="78" t="s">
        <v>116</v>
      </c>
      <c r="K110" s="78" t="s">
        <v>100</v>
      </c>
      <c r="L110" s="78" t="s">
        <v>191</v>
      </c>
      <c r="M110" s="168">
        <v>29248396</v>
      </c>
      <c r="N110" s="168">
        <v>29248396</v>
      </c>
      <c r="O110" s="78" t="s">
        <v>66</v>
      </c>
      <c r="P110" s="78" t="s">
        <v>67</v>
      </c>
      <c r="Q110" s="78" t="s">
        <v>171</v>
      </c>
      <c r="S110" s="183" t="s">
        <v>1267</v>
      </c>
      <c r="T110" s="122" t="s">
        <v>1268</v>
      </c>
      <c r="U110" s="184">
        <v>44000</v>
      </c>
      <c r="V110" s="124" t="s">
        <v>1269</v>
      </c>
      <c r="W110" s="125" t="s">
        <v>1239</v>
      </c>
      <c r="X110" s="185">
        <v>29248396</v>
      </c>
      <c r="Y110" s="186">
        <v>0</v>
      </c>
      <c r="Z110" s="185">
        <v>29248396</v>
      </c>
      <c r="AA110" s="124" t="s">
        <v>1270</v>
      </c>
      <c r="AB110" s="125">
        <v>19820</v>
      </c>
      <c r="AC110" s="124" t="s">
        <v>1271</v>
      </c>
      <c r="AD110" s="123">
        <v>44000</v>
      </c>
      <c r="AE110" s="123">
        <v>44152</v>
      </c>
      <c r="AF110" s="125" t="s">
        <v>759</v>
      </c>
      <c r="AG110" s="125" t="s">
        <v>170</v>
      </c>
    </row>
    <row r="111" spans="1:33" ht="272.45" customHeight="1" x14ac:dyDescent="0.35">
      <c r="A111" s="177">
        <v>80</v>
      </c>
      <c r="B111" s="78" t="s">
        <v>195</v>
      </c>
      <c r="C111" s="78" t="s">
        <v>136</v>
      </c>
      <c r="D111" s="164" t="s">
        <v>97</v>
      </c>
      <c r="E111" s="165" t="s">
        <v>266</v>
      </c>
      <c r="F111" s="78" t="s">
        <v>61</v>
      </c>
      <c r="G111" s="78">
        <v>1</v>
      </c>
      <c r="H111" s="166" t="s">
        <v>91</v>
      </c>
      <c r="I111" s="78">
        <v>12</v>
      </c>
      <c r="J111" s="78" t="s">
        <v>71</v>
      </c>
      <c r="K111" s="78" t="s">
        <v>100</v>
      </c>
      <c r="L111" s="78" t="s">
        <v>186</v>
      </c>
      <c r="M111" s="167">
        <v>320000000</v>
      </c>
      <c r="N111" s="168">
        <v>320000000</v>
      </c>
      <c r="O111" s="78" t="s">
        <v>66</v>
      </c>
      <c r="P111" s="78" t="s">
        <v>67</v>
      </c>
      <c r="Q111" s="78" t="s">
        <v>148</v>
      </c>
      <c r="S111" s="183" t="s">
        <v>929</v>
      </c>
      <c r="T111" s="122" t="s">
        <v>930</v>
      </c>
      <c r="U111" s="123">
        <v>43868</v>
      </c>
      <c r="V111" s="124" t="s">
        <v>931</v>
      </c>
      <c r="W111" s="125" t="s">
        <v>440</v>
      </c>
      <c r="X111" s="196">
        <v>320000000</v>
      </c>
      <c r="Y111" s="195">
        <v>-128000000</v>
      </c>
      <c r="Z111" s="196">
        <f>X111+Y111</f>
        <v>192000000</v>
      </c>
      <c r="AA111" s="124" t="s">
        <v>932</v>
      </c>
      <c r="AB111" s="125">
        <v>8620</v>
      </c>
      <c r="AC111" s="124" t="s">
        <v>933</v>
      </c>
      <c r="AD111" s="123">
        <v>43868</v>
      </c>
      <c r="AE111" s="123">
        <v>44192</v>
      </c>
      <c r="AF111" s="125" t="s">
        <v>679</v>
      </c>
      <c r="AG111" s="125" t="s">
        <v>680</v>
      </c>
    </row>
    <row r="112" spans="1:33" ht="272.45" customHeight="1" x14ac:dyDescent="0.35">
      <c r="A112" s="177">
        <v>81</v>
      </c>
      <c r="B112" s="78" t="s">
        <v>267</v>
      </c>
      <c r="C112" s="78" t="s">
        <v>172</v>
      </c>
      <c r="D112" s="164">
        <v>80101706</v>
      </c>
      <c r="E112" s="78" t="s">
        <v>268</v>
      </c>
      <c r="F112" s="78" t="s">
        <v>61</v>
      </c>
      <c r="G112" s="78">
        <v>1</v>
      </c>
      <c r="H112" s="166" t="s">
        <v>91</v>
      </c>
      <c r="I112" s="78">
        <v>11.5</v>
      </c>
      <c r="J112" s="78" t="s">
        <v>139</v>
      </c>
      <c r="K112" s="78" t="s">
        <v>100</v>
      </c>
      <c r="L112" s="78" t="s">
        <v>152</v>
      </c>
      <c r="M112" s="167">
        <v>37950000</v>
      </c>
      <c r="N112" s="167">
        <v>37950000</v>
      </c>
      <c r="O112" s="78" t="s">
        <v>66</v>
      </c>
      <c r="P112" s="78" t="s">
        <v>67</v>
      </c>
      <c r="Q112" s="78" t="s">
        <v>173</v>
      </c>
      <c r="S112" s="183" t="s">
        <v>451</v>
      </c>
      <c r="T112" s="122" t="s">
        <v>452</v>
      </c>
      <c r="U112" s="123">
        <v>43840</v>
      </c>
      <c r="V112" s="124" t="s">
        <v>453</v>
      </c>
      <c r="W112" s="125" t="s">
        <v>434</v>
      </c>
      <c r="X112" s="196">
        <v>37950000</v>
      </c>
      <c r="Y112" s="195">
        <v>-30470000</v>
      </c>
      <c r="Z112" s="196">
        <f t="shared" ref="Z112" si="1">X112+Y112</f>
        <v>7480000</v>
      </c>
      <c r="AA112" s="124" t="s">
        <v>454</v>
      </c>
      <c r="AB112" s="125">
        <v>2020</v>
      </c>
      <c r="AC112" s="124" t="s">
        <v>455</v>
      </c>
      <c r="AD112" s="123">
        <v>43840</v>
      </c>
      <c r="AE112" s="123">
        <v>44188</v>
      </c>
      <c r="AF112" s="212" t="s">
        <v>456</v>
      </c>
      <c r="AG112" s="125" t="s">
        <v>172</v>
      </c>
    </row>
    <row r="113" spans="1:33" ht="272.45" customHeight="1" x14ac:dyDescent="0.35">
      <c r="A113" s="177">
        <v>82</v>
      </c>
      <c r="B113" s="78" t="s">
        <v>195</v>
      </c>
      <c r="C113" s="78" t="s">
        <v>172</v>
      </c>
      <c r="D113" s="164">
        <v>80101706</v>
      </c>
      <c r="E113" s="78" t="s">
        <v>269</v>
      </c>
      <c r="F113" s="78" t="s">
        <v>61</v>
      </c>
      <c r="G113" s="78">
        <v>1</v>
      </c>
      <c r="H113" s="166" t="s">
        <v>91</v>
      </c>
      <c r="I113" s="78">
        <v>10.5</v>
      </c>
      <c r="J113" s="78" t="s">
        <v>139</v>
      </c>
      <c r="K113" s="78" t="s">
        <v>100</v>
      </c>
      <c r="L113" s="78" t="s">
        <v>186</v>
      </c>
      <c r="M113" s="167">
        <v>58877280</v>
      </c>
      <c r="N113" s="167">
        <v>58877280</v>
      </c>
      <c r="O113" s="78" t="s">
        <v>66</v>
      </c>
      <c r="P113" s="78" t="s">
        <v>67</v>
      </c>
      <c r="Q113" s="78" t="s">
        <v>173</v>
      </c>
      <c r="S113" s="183" t="s">
        <v>457</v>
      </c>
      <c r="T113" s="122" t="s">
        <v>458</v>
      </c>
      <c r="U113" s="123">
        <v>43853</v>
      </c>
      <c r="V113" s="124" t="s">
        <v>459</v>
      </c>
      <c r="W113" s="125" t="s">
        <v>434</v>
      </c>
      <c r="X113" s="185">
        <v>58877280</v>
      </c>
      <c r="Y113" s="186"/>
      <c r="Z113" s="185">
        <v>58877280</v>
      </c>
      <c r="AA113" s="124" t="s">
        <v>460</v>
      </c>
      <c r="AB113" s="125">
        <v>8420</v>
      </c>
      <c r="AC113" s="124" t="s">
        <v>461</v>
      </c>
      <c r="AD113" s="123">
        <v>43853</v>
      </c>
      <c r="AE113" s="123">
        <v>44170</v>
      </c>
      <c r="AF113" s="125" t="s">
        <v>462</v>
      </c>
      <c r="AG113" s="125" t="s">
        <v>172</v>
      </c>
    </row>
    <row r="114" spans="1:33" ht="272.45" customHeight="1" x14ac:dyDescent="0.35">
      <c r="A114" s="177">
        <v>83</v>
      </c>
      <c r="B114" s="78" t="s">
        <v>195</v>
      </c>
      <c r="C114" s="78" t="s">
        <v>172</v>
      </c>
      <c r="D114" s="164">
        <v>80101706</v>
      </c>
      <c r="E114" s="78" t="s">
        <v>270</v>
      </c>
      <c r="F114" s="78" t="s">
        <v>61</v>
      </c>
      <c r="G114" s="78">
        <v>1</v>
      </c>
      <c r="H114" s="166" t="s">
        <v>91</v>
      </c>
      <c r="I114" s="78">
        <v>10.5</v>
      </c>
      <c r="J114" s="78" t="s">
        <v>139</v>
      </c>
      <c r="K114" s="78" t="s">
        <v>100</v>
      </c>
      <c r="L114" s="78" t="s">
        <v>186</v>
      </c>
      <c r="M114" s="167">
        <v>27258000</v>
      </c>
      <c r="N114" s="167">
        <v>27258000</v>
      </c>
      <c r="O114" s="78" t="s">
        <v>66</v>
      </c>
      <c r="P114" s="78" t="s">
        <v>67</v>
      </c>
      <c r="Q114" s="78" t="s">
        <v>173</v>
      </c>
      <c r="S114" s="183" t="s">
        <v>463</v>
      </c>
      <c r="T114" s="122" t="s">
        <v>464</v>
      </c>
      <c r="U114" s="123">
        <v>43852</v>
      </c>
      <c r="V114" s="124" t="s">
        <v>465</v>
      </c>
      <c r="W114" s="125" t="s">
        <v>434</v>
      </c>
      <c r="X114" s="185">
        <v>27258000</v>
      </c>
      <c r="Y114" s="186">
        <v>0</v>
      </c>
      <c r="Z114" s="185">
        <v>27258000</v>
      </c>
      <c r="AA114" s="124" t="s">
        <v>466</v>
      </c>
      <c r="AB114" s="125">
        <v>8320</v>
      </c>
      <c r="AC114" s="124" t="s">
        <v>467</v>
      </c>
      <c r="AD114" s="123">
        <v>43852</v>
      </c>
      <c r="AE114" s="123">
        <v>44170</v>
      </c>
      <c r="AF114" s="125" t="s">
        <v>462</v>
      </c>
      <c r="AG114" s="125" t="s">
        <v>172</v>
      </c>
    </row>
    <row r="115" spans="1:33" ht="272.45" customHeight="1" x14ac:dyDescent="0.35">
      <c r="A115" s="177">
        <v>84</v>
      </c>
      <c r="B115" s="78" t="s">
        <v>195</v>
      </c>
      <c r="C115" s="78" t="s">
        <v>172</v>
      </c>
      <c r="D115" s="164">
        <v>80101706</v>
      </c>
      <c r="E115" s="78" t="s">
        <v>271</v>
      </c>
      <c r="F115" s="78" t="s">
        <v>61</v>
      </c>
      <c r="G115" s="78">
        <v>1</v>
      </c>
      <c r="H115" s="166" t="s">
        <v>84</v>
      </c>
      <c r="I115" s="78">
        <v>9</v>
      </c>
      <c r="J115" s="78" t="s">
        <v>139</v>
      </c>
      <c r="K115" s="78" t="s">
        <v>100</v>
      </c>
      <c r="L115" s="78" t="s">
        <v>186</v>
      </c>
      <c r="M115" s="167">
        <v>28800000</v>
      </c>
      <c r="N115" s="167">
        <v>28800000</v>
      </c>
      <c r="O115" s="78" t="s">
        <v>66</v>
      </c>
      <c r="P115" s="78" t="s">
        <v>67</v>
      </c>
      <c r="Q115" s="78" t="s">
        <v>173</v>
      </c>
      <c r="S115" s="183" t="s">
        <v>1094</v>
      </c>
      <c r="T115" s="122" t="s">
        <v>1095</v>
      </c>
      <c r="U115" s="184">
        <v>43902</v>
      </c>
      <c r="V115" s="124" t="s">
        <v>1096</v>
      </c>
      <c r="W115" s="125" t="s">
        <v>434</v>
      </c>
      <c r="X115" s="185">
        <v>24402400</v>
      </c>
      <c r="Y115" s="186">
        <v>0</v>
      </c>
      <c r="Z115" s="185">
        <v>24402400</v>
      </c>
      <c r="AA115" s="124" t="s">
        <v>1097</v>
      </c>
      <c r="AB115" s="125">
        <v>14720</v>
      </c>
      <c r="AC115" s="124" t="s">
        <v>520</v>
      </c>
      <c r="AD115" s="123">
        <v>43902</v>
      </c>
      <c r="AE115" s="123">
        <v>44188</v>
      </c>
      <c r="AF115" s="125" t="s">
        <v>1098</v>
      </c>
      <c r="AG115" s="125" t="s">
        <v>1099</v>
      </c>
    </row>
    <row r="116" spans="1:33" ht="272.45" customHeight="1" x14ac:dyDescent="0.35">
      <c r="A116" s="177">
        <v>85</v>
      </c>
      <c r="B116" s="78" t="s">
        <v>272</v>
      </c>
      <c r="C116" s="78" t="s">
        <v>172</v>
      </c>
      <c r="D116" s="164">
        <v>80101706</v>
      </c>
      <c r="E116" s="78" t="s">
        <v>273</v>
      </c>
      <c r="F116" s="78" t="s">
        <v>61</v>
      </c>
      <c r="G116" s="78">
        <v>1</v>
      </c>
      <c r="H116" s="166" t="s">
        <v>91</v>
      </c>
      <c r="I116" s="78">
        <v>10.5</v>
      </c>
      <c r="J116" s="78" t="s">
        <v>139</v>
      </c>
      <c r="K116" s="78" t="s">
        <v>100</v>
      </c>
      <c r="L116" s="78" t="s">
        <v>188</v>
      </c>
      <c r="M116" s="167">
        <v>95403000</v>
      </c>
      <c r="N116" s="167">
        <v>95403000</v>
      </c>
      <c r="O116" s="78" t="s">
        <v>66</v>
      </c>
      <c r="P116" s="78" t="s">
        <v>67</v>
      </c>
      <c r="Q116" s="78" t="s">
        <v>173</v>
      </c>
      <c r="S116" s="183" t="s">
        <v>468</v>
      </c>
      <c r="T116" s="122" t="s">
        <v>469</v>
      </c>
      <c r="U116" s="123">
        <v>43861</v>
      </c>
      <c r="V116" s="124" t="s">
        <v>470</v>
      </c>
      <c r="W116" s="125" t="s">
        <v>434</v>
      </c>
      <c r="X116" s="196">
        <v>22650000</v>
      </c>
      <c r="Y116" s="195">
        <v>-18900000</v>
      </c>
      <c r="Z116" s="196">
        <f>X116+Y116</f>
        <v>3750000</v>
      </c>
      <c r="AA116" s="124" t="s">
        <v>471</v>
      </c>
      <c r="AB116" s="125">
        <v>17120</v>
      </c>
      <c r="AC116" s="124" t="s">
        <v>472</v>
      </c>
      <c r="AD116" s="194">
        <v>43861</v>
      </c>
      <c r="AE116" s="194">
        <v>44012</v>
      </c>
      <c r="AF116" s="125" t="s">
        <v>473</v>
      </c>
      <c r="AG116" s="125" t="s">
        <v>178</v>
      </c>
    </row>
    <row r="117" spans="1:33" ht="272.45" customHeight="1" x14ac:dyDescent="0.35">
      <c r="A117" s="177">
        <v>86</v>
      </c>
      <c r="B117" s="78" t="s">
        <v>267</v>
      </c>
      <c r="C117" s="78" t="s">
        <v>170</v>
      </c>
      <c r="D117" s="164">
        <v>80101706</v>
      </c>
      <c r="E117" s="78" t="s">
        <v>893</v>
      </c>
      <c r="F117" s="78" t="s">
        <v>61</v>
      </c>
      <c r="G117" s="78">
        <v>1</v>
      </c>
      <c r="H117" s="166" t="s">
        <v>98</v>
      </c>
      <c r="I117" s="78">
        <v>10.5</v>
      </c>
      <c r="J117" s="78" t="s">
        <v>139</v>
      </c>
      <c r="K117" s="78" t="s">
        <v>100</v>
      </c>
      <c r="L117" s="78" t="s">
        <v>152</v>
      </c>
      <c r="M117" s="167">
        <v>31500000</v>
      </c>
      <c r="N117" s="167">
        <v>31500000</v>
      </c>
      <c r="O117" s="78" t="s">
        <v>66</v>
      </c>
      <c r="P117" s="78" t="s">
        <v>67</v>
      </c>
      <c r="Q117" s="78" t="s">
        <v>897</v>
      </c>
      <c r="S117" s="183" t="s">
        <v>946</v>
      </c>
      <c r="T117" s="122" t="s">
        <v>947</v>
      </c>
      <c r="U117" s="123">
        <v>43875</v>
      </c>
      <c r="V117" s="124" t="s">
        <v>948</v>
      </c>
      <c r="W117" s="125" t="s">
        <v>434</v>
      </c>
      <c r="X117" s="185">
        <v>30900000</v>
      </c>
      <c r="Y117" s="186">
        <v>0</v>
      </c>
      <c r="Z117" s="185">
        <v>30900000</v>
      </c>
      <c r="AA117" s="124" t="s">
        <v>949</v>
      </c>
      <c r="AB117" s="125">
        <v>19320</v>
      </c>
      <c r="AC117" s="124" t="s">
        <v>950</v>
      </c>
      <c r="AD117" s="123">
        <v>43875</v>
      </c>
      <c r="AE117" s="123">
        <v>44188</v>
      </c>
      <c r="AF117" s="125" t="s">
        <v>759</v>
      </c>
      <c r="AG117" s="125" t="s">
        <v>170</v>
      </c>
    </row>
    <row r="118" spans="1:33" ht="272.45" customHeight="1" x14ac:dyDescent="0.35">
      <c r="A118" s="177">
        <v>87</v>
      </c>
      <c r="B118" s="78" t="s">
        <v>274</v>
      </c>
      <c r="C118" s="78" t="s">
        <v>127</v>
      </c>
      <c r="D118" s="164">
        <v>80101706</v>
      </c>
      <c r="E118" s="78" t="s">
        <v>275</v>
      </c>
      <c r="F118" s="78" t="s">
        <v>61</v>
      </c>
      <c r="G118" s="78">
        <v>1</v>
      </c>
      <c r="H118" s="166" t="s">
        <v>91</v>
      </c>
      <c r="I118" s="78">
        <v>11.5</v>
      </c>
      <c r="J118" s="78" t="s">
        <v>139</v>
      </c>
      <c r="K118" s="78" t="s">
        <v>100</v>
      </c>
      <c r="L118" s="78" t="s">
        <v>152</v>
      </c>
      <c r="M118" s="167">
        <v>38213120</v>
      </c>
      <c r="N118" s="167">
        <v>38213120</v>
      </c>
      <c r="O118" s="78" t="s">
        <v>66</v>
      </c>
      <c r="P118" s="78" t="s">
        <v>67</v>
      </c>
      <c r="Q118" s="78" t="s">
        <v>174</v>
      </c>
      <c r="S118" s="183" t="s">
        <v>474</v>
      </c>
      <c r="T118" s="122" t="s">
        <v>475</v>
      </c>
      <c r="U118" s="123">
        <v>43839</v>
      </c>
      <c r="V118" s="124" t="s">
        <v>476</v>
      </c>
      <c r="W118" s="125" t="s">
        <v>434</v>
      </c>
      <c r="X118" s="185">
        <v>38213120</v>
      </c>
      <c r="Y118" s="186">
        <v>0</v>
      </c>
      <c r="Z118" s="185">
        <v>38213120</v>
      </c>
      <c r="AA118" s="124" t="s">
        <v>477</v>
      </c>
      <c r="AB118" s="125">
        <v>1020</v>
      </c>
      <c r="AC118" s="124" t="s">
        <v>478</v>
      </c>
      <c r="AD118" s="123">
        <v>43839</v>
      </c>
      <c r="AE118" s="123">
        <v>44188</v>
      </c>
      <c r="AF118" s="125" t="s">
        <v>479</v>
      </c>
      <c r="AG118" s="125" t="s">
        <v>127</v>
      </c>
    </row>
    <row r="119" spans="1:33" ht="272.45" customHeight="1" x14ac:dyDescent="0.35">
      <c r="A119" s="177">
        <v>88</v>
      </c>
      <c r="B119" s="78" t="s">
        <v>276</v>
      </c>
      <c r="C119" s="78" t="s">
        <v>127</v>
      </c>
      <c r="D119" s="164">
        <v>80101706</v>
      </c>
      <c r="E119" s="78" t="s">
        <v>277</v>
      </c>
      <c r="F119" s="78" t="s">
        <v>61</v>
      </c>
      <c r="G119" s="78">
        <v>1</v>
      </c>
      <c r="H119" s="166" t="s">
        <v>91</v>
      </c>
      <c r="I119" s="78">
        <v>10.5</v>
      </c>
      <c r="J119" s="78" t="s">
        <v>139</v>
      </c>
      <c r="K119" s="78" t="s">
        <v>100</v>
      </c>
      <c r="L119" s="78" t="s">
        <v>186</v>
      </c>
      <c r="M119" s="167">
        <v>130838400</v>
      </c>
      <c r="N119" s="167">
        <v>130838400</v>
      </c>
      <c r="O119" s="78" t="s">
        <v>66</v>
      </c>
      <c r="P119" s="78" t="s">
        <v>67</v>
      </c>
      <c r="Q119" s="78" t="s">
        <v>174</v>
      </c>
      <c r="S119" s="183" t="s">
        <v>480</v>
      </c>
      <c r="T119" s="122" t="s">
        <v>481</v>
      </c>
      <c r="U119" s="123">
        <v>43851</v>
      </c>
      <c r="V119" s="124" t="s">
        <v>482</v>
      </c>
      <c r="W119" s="125" t="s">
        <v>434</v>
      </c>
      <c r="X119" s="185">
        <v>130838400</v>
      </c>
      <c r="Y119" s="186">
        <v>0</v>
      </c>
      <c r="Z119" s="185">
        <v>130838400</v>
      </c>
      <c r="AA119" s="124" t="s">
        <v>483</v>
      </c>
      <c r="AB119" s="125">
        <v>8720</v>
      </c>
      <c r="AC119" s="124" t="s">
        <v>484</v>
      </c>
      <c r="AD119" s="123">
        <v>43851</v>
      </c>
      <c r="AE119" s="123">
        <v>44171</v>
      </c>
      <c r="AF119" s="125" t="s">
        <v>485</v>
      </c>
      <c r="AG119" s="125" t="s">
        <v>127</v>
      </c>
    </row>
    <row r="120" spans="1:33" ht="272.45" customHeight="1" x14ac:dyDescent="0.35">
      <c r="A120" s="177">
        <v>89</v>
      </c>
      <c r="B120" s="78" t="s">
        <v>209</v>
      </c>
      <c r="C120" s="78" t="s">
        <v>127</v>
      </c>
      <c r="D120" s="164">
        <v>80101706</v>
      </c>
      <c r="E120" s="78" t="s">
        <v>278</v>
      </c>
      <c r="F120" s="78" t="s">
        <v>61</v>
      </c>
      <c r="G120" s="78">
        <v>1</v>
      </c>
      <c r="H120" s="166" t="s">
        <v>91</v>
      </c>
      <c r="I120" s="78">
        <v>11</v>
      </c>
      <c r="J120" s="78" t="s">
        <v>139</v>
      </c>
      <c r="K120" s="78" t="s">
        <v>100</v>
      </c>
      <c r="L120" s="78" t="s">
        <v>152</v>
      </c>
      <c r="M120" s="167">
        <v>83954640</v>
      </c>
      <c r="N120" s="167">
        <v>83954640</v>
      </c>
      <c r="O120" s="78" t="s">
        <v>66</v>
      </c>
      <c r="P120" s="78" t="s">
        <v>67</v>
      </c>
      <c r="Q120" s="78" t="s">
        <v>174</v>
      </c>
      <c r="S120" s="183" t="s">
        <v>486</v>
      </c>
      <c r="T120" s="122" t="s">
        <v>487</v>
      </c>
      <c r="U120" s="123">
        <v>43844</v>
      </c>
      <c r="V120" s="124" t="s">
        <v>488</v>
      </c>
      <c r="W120" s="125" t="s">
        <v>434</v>
      </c>
      <c r="X120" s="185">
        <v>83954640</v>
      </c>
      <c r="Y120" s="186">
        <v>0</v>
      </c>
      <c r="Z120" s="185">
        <v>83954640</v>
      </c>
      <c r="AA120" s="124" t="s">
        <v>489</v>
      </c>
      <c r="AB120" s="125">
        <v>2320</v>
      </c>
      <c r="AC120" s="124" t="s">
        <v>428</v>
      </c>
      <c r="AD120" s="123">
        <v>43844</v>
      </c>
      <c r="AE120" s="123">
        <v>44178</v>
      </c>
      <c r="AF120" s="125" t="s">
        <v>479</v>
      </c>
      <c r="AG120" s="125" t="s">
        <v>127</v>
      </c>
    </row>
    <row r="121" spans="1:33" ht="272.45" customHeight="1" x14ac:dyDescent="0.35">
      <c r="A121" s="177">
        <v>90</v>
      </c>
      <c r="B121" s="78" t="s">
        <v>272</v>
      </c>
      <c r="C121" s="78" t="s">
        <v>127</v>
      </c>
      <c r="D121" s="164">
        <v>80101706</v>
      </c>
      <c r="E121" s="78" t="s">
        <v>279</v>
      </c>
      <c r="F121" s="78" t="s">
        <v>61</v>
      </c>
      <c r="G121" s="78">
        <v>1</v>
      </c>
      <c r="H121" s="166" t="s">
        <v>91</v>
      </c>
      <c r="I121" s="78">
        <v>11.5</v>
      </c>
      <c r="J121" s="78" t="s">
        <v>139</v>
      </c>
      <c r="K121" s="78" t="s">
        <v>100</v>
      </c>
      <c r="L121" s="78" t="s">
        <v>152</v>
      </c>
      <c r="M121" s="167">
        <v>95532800</v>
      </c>
      <c r="N121" s="167">
        <v>95532800</v>
      </c>
      <c r="O121" s="78" t="s">
        <v>66</v>
      </c>
      <c r="P121" s="78" t="s">
        <v>67</v>
      </c>
      <c r="Q121" s="78" t="s">
        <v>174</v>
      </c>
      <c r="S121" s="183" t="s">
        <v>490</v>
      </c>
      <c r="T121" s="122" t="s">
        <v>491</v>
      </c>
      <c r="U121" s="123">
        <v>43839</v>
      </c>
      <c r="V121" s="124" t="s">
        <v>492</v>
      </c>
      <c r="W121" s="125" t="s">
        <v>434</v>
      </c>
      <c r="X121" s="185">
        <v>95532800</v>
      </c>
      <c r="Y121" s="186">
        <v>0</v>
      </c>
      <c r="Z121" s="185">
        <v>95532800</v>
      </c>
      <c r="AA121" s="124" t="s">
        <v>493</v>
      </c>
      <c r="AB121" s="125">
        <v>920</v>
      </c>
      <c r="AC121" s="124" t="s">
        <v>478</v>
      </c>
      <c r="AD121" s="123">
        <v>43839</v>
      </c>
      <c r="AE121" s="123">
        <v>44188</v>
      </c>
      <c r="AF121" s="125" t="s">
        <v>479</v>
      </c>
      <c r="AG121" s="125" t="s">
        <v>127</v>
      </c>
    </row>
    <row r="122" spans="1:33" ht="272.45" customHeight="1" x14ac:dyDescent="0.35">
      <c r="A122" s="177">
        <v>91</v>
      </c>
      <c r="B122" s="78" t="s">
        <v>280</v>
      </c>
      <c r="C122" s="78" t="s">
        <v>127</v>
      </c>
      <c r="D122" s="164">
        <v>80101706</v>
      </c>
      <c r="E122" s="78" t="s">
        <v>281</v>
      </c>
      <c r="F122" s="78" t="s">
        <v>61</v>
      </c>
      <c r="G122" s="78">
        <v>1</v>
      </c>
      <c r="H122" s="166" t="s">
        <v>91</v>
      </c>
      <c r="I122" s="78">
        <v>10.5</v>
      </c>
      <c r="J122" s="78" t="s">
        <v>139</v>
      </c>
      <c r="K122" s="78" t="s">
        <v>100</v>
      </c>
      <c r="L122" s="78" t="s">
        <v>188</v>
      </c>
      <c r="M122" s="167">
        <v>49064400</v>
      </c>
      <c r="N122" s="167">
        <v>49064400</v>
      </c>
      <c r="O122" s="78" t="s">
        <v>66</v>
      </c>
      <c r="P122" s="78" t="s">
        <v>67</v>
      </c>
      <c r="Q122" s="78" t="s">
        <v>174</v>
      </c>
      <c r="S122" s="183" t="s">
        <v>494</v>
      </c>
      <c r="T122" s="122" t="s">
        <v>495</v>
      </c>
      <c r="U122" s="123">
        <v>43852</v>
      </c>
      <c r="V122" s="124" t="s">
        <v>496</v>
      </c>
      <c r="W122" s="125" t="s">
        <v>434</v>
      </c>
      <c r="X122" s="185">
        <v>49064400</v>
      </c>
      <c r="Y122" s="186">
        <v>0</v>
      </c>
      <c r="Z122" s="185">
        <v>49064400</v>
      </c>
      <c r="AA122" s="124" t="s">
        <v>497</v>
      </c>
      <c r="AB122" s="125">
        <v>9720</v>
      </c>
      <c r="AC122" s="124" t="s">
        <v>498</v>
      </c>
      <c r="AD122" s="123">
        <v>43852</v>
      </c>
      <c r="AE122" s="123">
        <v>44171</v>
      </c>
      <c r="AF122" s="187" t="s">
        <v>951</v>
      </c>
      <c r="AG122" s="187" t="s">
        <v>127</v>
      </c>
    </row>
    <row r="123" spans="1:33" ht="272.45" customHeight="1" x14ac:dyDescent="0.35">
      <c r="A123" s="177">
        <v>92</v>
      </c>
      <c r="B123" s="78" t="s">
        <v>282</v>
      </c>
      <c r="C123" s="78" t="s">
        <v>143</v>
      </c>
      <c r="D123" s="164">
        <v>80101706</v>
      </c>
      <c r="E123" s="78" t="s">
        <v>283</v>
      </c>
      <c r="F123" s="78" t="s">
        <v>61</v>
      </c>
      <c r="G123" s="78">
        <v>1</v>
      </c>
      <c r="H123" s="166" t="s">
        <v>91</v>
      </c>
      <c r="I123" s="78">
        <v>11</v>
      </c>
      <c r="J123" s="78" t="s">
        <v>139</v>
      </c>
      <c r="K123" s="78" t="s">
        <v>100</v>
      </c>
      <c r="L123" s="78" t="s">
        <v>152</v>
      </c>
      <c r="M123" s="167">
        <v>92521440</v>
      </c>
      <c r="N123" s="167">
        <v>92521440</v>
      </c>
      <c r="O123" s="78" t="s">
        <v>66</v>
      </c>
      <c r="P123" s="78" t="s">
        <v>67</v>
      </c>
      <c r="Q123" s="78" t="s">
        <v>175</v>
      </c>
      <c r="S123" s="183" t="s">
        <v>499</v>
      </c>
      <c r="T123" s="122" t="s">
        <v>500</v>
      </c>
      <c r="U123" s="123">
        <v>43844</v>
      </c>
      <c r="V123" s="124" t="s">
        <v>501</v>
      </c>
      <c r="W123" s="125" t="s">
        <v>434</v>
      </c>
      <c r="X123" s="185">
        <v>92521440</v>
      </c>
      <c r="Y123" s="186">
        <v>0</v>
      </c>
      <c r="Z123" s="185">
        <v>92521440</v>
      </c>
      <c r="AA123" s="124" t="s">
        <v>502</v>
      </c>
      <c r="AB123" s="125">
        <v>2120</v>
      </c>
      <c r="AC123" s="124" t="s">
        <v>428</v>
      </c>
      <c r="AD123" s="123">
        <v>43844</v>
      </c>
      <c r="AE123" s="123">
        <v>44178</v>
      </c>
      <c r="AF123" s="125" t="s">
        <v>503</v>
      </c>
      <c r="AG123" s="125" t="s">
        <v>143</v>
      </c>
    </row>
    <row r="124" spans="1:33" ht="272.45" customHeight="1" x14ac:dyDescent="0.35">
      <c r="A124" s="177">
        <v>93</v>
      </c>
      <c r="B124" s="78" t="s">
        <v>282</v>
      </c>
      <c r="C124" s="78" t="s">
        <v>143</v>
      </c>
      <c r="D124" s="164">
        <v>80101706</v>
      </c>
      <c r="E124" s="78" t="s">
        <v>284</v>
      </c>
      <c r="F124" s="78" t="s">
        <v>61</v>
      </c>
      <c r="G124" s="78">
        <v>1</v>
      </c>
      <c r="H124" s="166" t="s">
        <v>91</v>
      </c>
      <c r="I124" s="78">
        <v>10.5</v>
      </c>
      <c r="J124" s="78" t="s">
        <v>139</v>
      </c>
      <c r="K124" s="78" t="s">
        <v>100</v>
      </c>
      <c r="L124" s="78" t="s">
        <v>188</v>
      </c>
      <c r="M124" s="167">
        <v>58877280</v>
      </c>
      <c r="N124" s="167">
        <v>58877280</v>
      </c>
      <c r="O124" s="78" t="s">
        <v>66</v>
      </c>
      <c r="P124" s="78" t="s">
        <v>67</v>
      </c>
      <c r="Q124" s="78" t="s">
        <v>175</v>
      </c>
      <c r="S124" s="183" t="s">
        <v>504</v>
      </c>
      <c r="T124" s="122" t="s">
        <v>505</v>
      </c>
      <c r="U124" s="123">
        <v>43853</v>
      </c>
      <c r="V124" s="124" t="s">
        <v>506</v>
      </c>
      <c r="W124" s="125" t="s">
        <v>434</v>
      </c>
      <c r="X124" s="185">
        <v>58877280</v>
      </c>
      <c r="Y124" s="186">
        <v>0</v>
      </c>
      <c r="Z124" s="185">
        <v>58877280</v>
      </c>
      <c r="AA124" s="124" t="s">
        <v>507</v>
      </c>
      <c r="AB124" s="187">
        <v>9520</v>
      </c>
      <c r="AC124" s="191" t="s">
        <v>508</v>
      </c>
      <c r="AD124" s="194">
        <v>43853</v>
      </c>
      <c r="AE124" s="194">
        <v>44172</v>
      </c>
      <c r="AF124" s="125" t="s">
        <v>509</v>
      </c>
      <c r="AG124" s="125" t="s">
        <v>143</v>
      </c>
    </row>
    <row r="125" spans="1:33" ht="272.45" customHeight="1" x14ac:dyDescent="0.35">
      <c r="A125" s="177">
        <v>94</v>
      </c>
      <c r="B125" s="78" t="s">
        <v>285</v>
      </c>
      <c r="C125" s="78" t="s">
        <v>143</v>
      </c>
      <c r="D125" s="164">
        <v>80101706</v>
      </c>
      <c r="E125" s="78" t="s">
        <v>286</v>
      </c>
      <c r="F125" s="78" t="s">
        <v>61</v>
      </c>
      <c r="G125" s="78">
        <v>1</v>
      </c>
      <c r="H125" s="166" t="s">
        <v>91</v>
      </c>
      <c r="I125" s="78">
        <v>10.5</v>
      </c>
      <c r="J125" s="78" t="s">
        <v>139</v>
      </c>
      <c r="K125" s="78" t="s">
        <v>100</v>
      </c>
      <c r="L125" s="78" t="s">
        <v>186</v>
      </c>
      <c r="M125" s="167">
        <v>58877280</v>
      </c>
      <c r="N125" s="167">
        <v>58877280</v>
      </c>
      <c r="O125" s="78" t="s">
        <v>66</v>
      </c>
      <c r="P125" s="78" t="s">
        <v>67</v>
      </c>
      <c r="Q125" s="78" t="s">
        <v>175</v>
      </c>
      <c r="S125" s="183" t="s">
        <v>510</v>
      </c>
      <c r="T125" s="122" t="s">
        <v>511</v>
      </c>
      <c r="U125" s="123">
        <v>43853</v>
      </c>
      <c r="V125" s="124" t="s">
        <v>512</v>
      </c>
      <c r="W125" s="125" t="s">
        <v>434</v>
      </c>
      <c r="X125" s="196">
        <v>58877280</v>
      </c>
      <c r="Y125" s="195">
        <v>-6915744</v>
      </c>
      <c r="Z125" s="196">
        <f>X125+Y125</f>
        <v>51961536</v>
      </c>
      <c r="AA125" s="124" t="s">
        <v>513</v>
      </c>
      <c r="AB125" s="187">
        <v>12120</v>
      </c>
      <c r="AC125" s="191" t="s">
        <v>514</v>
      </c>
      <c r="AD125" s="194">
        <v>43853</v>
      </c>
      <c r="AE125" s="194">
        <v>44172</v>
      </c>
      <c r="AF125" s="125" t="s">
        <v>515</v>
      </c>
      <c r="AG125" s="125" t="s">
        <v>143</v>
      </c>
    </row>
    <row r="126" spans="1:33" ht="272.45" customHeight="1" x14ac:dyDescent="0.35">
      <c r="A126" s="177">
        <v>95</v>
      </c>
      <c r="B126" s="78" t="s">
        <v>282</v>
      </c>
      <c r="C126" s="78" t="s">
        <v>143</v>
      </c>
      <c r="D126" s="164">
        <v>80101706</v>
      </c>
      <c r="E126" s="78" t="s">
        <v>287</v>
      </c>
      <c r="F126" s="78" t="s">
        <v>61</v>
      </c>
      <c r="G126" s="78">
        <v>1</v>
      </c>
      <c r="H126" s="166" t="s">
        <v>91</v>
      </c>
      <c r="I126" s="78">
        <v>11.5</v>
      </c>
      <c r="J126" s="78" t="s">
        <v>139</v>
      </c>
      <c r="K126" s="78" t="s">
        <v>100</v>
      </c>
      <c r="L126" s="78" t="s">
        <v>188</v>
      </c>
      <c r="M126" s="167">
        <v>29854000</v>
      </c>
      <c r="N126" s="167">
        <v>29854000</v>
      </c>
      <c r="O126" s="78" t="s">
        <v>66</v>
      </c>
      <c r="P126" s="78" t="s">
        <v>67</v>
      </c>
      <c r="Q126" s="78" t="s">
        <v>175</v>
      </c>
      <c r="S126" s="183" t="s">
        <v>516</v>
      </c>
      <c r="T126" s="122" t="s">
        <v>517</v>
      </c>
      <c r="U126" s="123">
        <v>43850</v>
      </c>
      <c r="V126" s="124" t="s">
        <v>518</v>
      </c>
      <c r="W126" s="125" t="s">
        <v>434</v>
      </c>
      <c r="X126" s="185">
        <v>28902132</v>
      </c>
      <c r="Y126" s="186">
        <v>0</v>
      </c>
      <c r="Z126" s="185">
        <v>28902132</v>
      </c>
      <c r="AA126" s="124" t="s">
        <v>519</v>
      </c>
      <c r="AB126" s="125">
        <v>9620</v>
      </c>
      <c r="AC126" s="124" t="s">
        <v>520</v>
      </c>
      <c r="AD126" s="123">
        <v>43850</v>
      </c>
      <c r="AE126" s="123">
        <v>44188</v>
      </c>
      <c r="AF126" s="125" t="s">
        <v>521</v>
      </c>
      <c r="AG126" s="125" t="s">
        <v>143</v>
      </c>
    </row>
    <row r="127" spans="1:33" ht="272.45" customHeight="1" x14ac:dyDescent="0.35">
      <c r="A127" s="177">
        <v>96</v>
      </c>
      <c r="B127" s="78" t="s">
        <v>285</v>
      </c>
      <c r="C127" s="78" t="s">
        <v>143</v>
      </c>
      <c r="D127" s="164">
        <v>80101706</v>
      </c>
      <c r="E127" s="78" t="s">
        <v>288</v>
      </c>
      <c r="F127" s="78" t="s">
        <v>61</v>
      </c>
      <c r="G127" s="78">
        <v>1</v>
      </c>
      <c r="H127" s="166" t="s">
        <v>91</v>
      </c>
      <c r="I127" s="78">
        <v>10.5</v>
      </c>
      <c r="J127" s="78" t="s">
        <v>139</v>
      </c>
      <c r="K127" s="78" t="s">
        <v>100</v>
      </c>
      <c r="L127" s="78" t="s">
        <v>186</v>
      </c>
      <c r="M127" s="167">
        <v>58877280</v>
      </c>
      <c r="N127" s="167">
        <v>58877280</v>
      </c>
      <c r="O127" s="78" t="s">
        <v>66</v>
      </c>
      <c r="P127" s="78" t="s">
        <v>67</v>
      </c>
      <c r="Q127" s="78" t="s">
        <v>175</v>
      </c>
      <c r="S127" s="183" t="s">
        <v>522</v>
      </c>
      <c r="T127" s="122" t="s">
        <v>523</v>
      </c>
      <c r="U127" s="123">
        <v>43853</v>
      </c>
      <c r="V127" s="124" t="s">
        <v>524</v>
      </c>
      <c r="W127" s="125" t="s">
        <v>434</v>
      </c>
      <c r="X127" s="185">
        <v>58877280</v>
      </c>
      <c r="Y127" s="186">
        <v>0</v>
      </c>
      <c r="Z127" s="185">
        <v>58877280</v>
      </c>
      <c r="AA127" s="124" t="s">
        <v>525</v>
      </c>
      <c r="AB127" s="187">
        <v>12220</v>
      </c>
      <c r="AC127" s="191" t="s">
        <v>514</v>
      </c>
      <c r="AD127" s="194">
        <v>43853</v>
      </c>
      <c r="AE127" s="194">
        <v>44172</v>
      </c>
      <c r="AF127" s="125" t="s">
        <v>526</v>
      </c>
      <c r="AG127" s="125" t="s">
        <v>180</v>
      </c>
    </row>
    <row r="128" spans="1:33" s="26" customFormat="1" ht="272.45" customHeight="1" x14ac:dyDescent="0.35">
      <c r="A128" s="177">
        <v>97</v>
      </c>
      <c r="B128" s="78" t="s">
        <v>285</v>
      </c>
      <c r="C128" s="78" t="s">
        <v>143</v>
      </c>
      <c r="D128" s="164">
        <v>80101706</v>
      </c>
      <c r="E128" s="78" t="s">
        <v>289</v>
      </c>
      <c r="F128" s="78" t="s">
        <v>61</v>
      </c>
      <c r="G128" s="78">
        <v>1</v>
      </c>
      <c r="H128" s="166" t="s">
        <v>98</v>
      </c>
      <c r="I128" s="78">
        <v>10.5</v>
      </c>
      <c r="J128" s="78" t="s">
        <v>139</v>
      </c>
      <c r="K128" s="78" t="s">
        <v>100</v>
      </c>
      <c r="L128" s="78" t="s">
        <v>186</v>
      </c>
      <c r="M128" s="167">
        <v>58877280</v>
      </c>
      <c r="N128" s="167">
        <v>58877280</v>
      </c>
      <c r="O128" s="78" t="s">
        <v>66</v>
      </c>
      <c r="P128" s="78" t="s">
        <v>67</v>
      </c>
      <c r="Q128" s="78" t="s">
        <v>175</v>
      </c>
      <c r="R128" s="25"/>
      <c r="S128" s="183" t="s">
        <v>1046</v>
      </c>
      <c r="T128" s="122" t="s">
        <v>1047</v>
      </c>
      <c r="U128" s="184">
        <v>43895</v>
      </c>
      <c r="V128" s="124" t="s">
        <v>1048</v>
      </c>
      <c r="W128" s="125" t="s">
        <v>434</v>
      </c>
      <c r="X128" s="185">
        <v>51333332</v>
      </c>
      <c r="Y128" s="186">
        <v>0</v>
      </c>
      <c r="Z128" s="185">
        <v>51333332</v>
      </c>
      <c r="AA128" s="191" t="s">
        <v>1049</v>
      </c>
      <c r="AB128" s="187">
        <v>14820</v>
      </c>
      <c r="AC128" s="191" t="s">
        <v>1050</v>
      </c>
      <c r="AD128" s="194">
        <v>43896</v>
      </c>
      <c r="AE128" s="194">
        <v>44179</v>
      </c>
      <c r="AF128" s="187" t="s">
        <v>515</v>
      </c>
      <c r="AG128" s="187" t="s">
        <v>143</v>
      </c>
    </row>
    <row r="129" spans="1:33" ht="272.45" customHeight="1" x14ac:dyDescent="0.35">
      <c r="A129" s="177">
        <v>98</v>
      </c>
      <c r="B129" s="78" t="s">
        <v>290</v>
      </c>
      <c r="C129" s="78" t="s">
        <v>176</v>
      </c>
      <c r="D129" s="164">
        <v>80101706</v>
      </c>
      <c r="E129" s="78" t="s">
        <v>291</v>
      </c>
      <c r="F129" s="78" t="s">
        <v>61</v>
      </c>
      <c r="G129" s="78">
        <v>1</v>
      </c>
      <c r="H129" s="166" t="s">
        <v>91</v>
      </c>
      <c r="I129" s="78">
        <v>11</v>
      </c>
      <c r="J129" s="78" t="s">
        <v>139</v>
      </c>
      <c r="K129" s="78" t="s">
        <v>100</v>
      </c>
      <c r="L129" s="78" t="s">
        <v>191</v>
      </c>
      <c r="M129" s="167">
        <v>98232640</v>
      </c>
      <c r="N129" s="167">
        <v>98232640</v>
      </c>
      <c r="O129" s="78" t="s">
        <v>66</v>
      </c>
      <c r="P129" s="78" t="s">
        <v>67</v>
      </c>
      <c r="Q129" s="78" t="s">
        <v>177</v>
      </c>
      <c r="S129" s="183" t="s">
        <v>527</v>
      </c>
      <c r="T129" s="122" t="s">
        <v>528</v>
      </c>
      <c r="U129" s="123">
        <v>43845</v>
      </c>
      <c r="V129" s="124" t="s">
        <v>529</v>
      </c>
      <c r="W129" s="125" t="s">
        <v>434</v>
      </c>
      <c r="X129" s="185">
        <v>98232640</v>
      </c>
      <c r="Y129" s="186">
        <v>0</v>
      </c>
      <c r="Z129" s="185">
        <v>98232640</v>
      </c>
      <c r="AA129" s="124" t="s">
        <v>530</v>
      </c>
      <c r="AB129" s="125">
        <v>2220</v>
      </c>
      <c r="AC129" s="124" t="s">
        <v>428</v>
      </c>
      <c r="AD129" s="123">
        <v>43845</v>
      </c>
      <c r="AE129" s="123">
        <v>44179</v>
      </c>
      <c r="AF129" s="125" t="s">
        <v>531</v>
      </c>
      <c r="AG129" s="125" t="s">
        <v>532</v>
      </c>
    </row>
    <row r="130" spans="1:33" ht="272.45" customHeight="1" x14ac:dyDescent="0.35">
      <c r="A130" s="177">
        <v>99</v>
      </c>
      <c r="B130" s="78" t="s">
        <v>894</v>
      </c>
      <c r="C130" s="78" t="s">
        <v>176</v>
      </c>
      <c r="D130" s="164">
        <v>80101706</v>
      </c>
      <c r="E130" s="78" t="s">
        <v>292</v>
      </c>
      <c r="F130" s="78" t="s">
        <v>61</v>
      </c>
      <c r="G130" s="78">
        <v>1</v>
      </c>
      <c r="H130" s="166" t="s">
        <v>91</v>
      </c>
      <c r="I130" s="78">
        <v>10.5</v>
      </c>
      <c r="J130" s="78" t="s">
        <v>139</v>
      </c>
      <c r="K130" s="78" t="s">
        <v>100</v>
      </c>
      <c r="L130" s="78" t="s">
        <v>186</v>
      </c>
      <c r="M130" s="167">
        <v>84532510</v>
      </c>
      <c r="N130" s="167">
        <v>84532510</v>
      </c>
      <c r="O130" s="78" t="s">
        <v>66</v>
      </c>
      <c r="P130" s="78" t="s">
        <v>67</v>
      </c>
      <c r="Q130" s="78" t="s">
        <v>174</v>
      </c>
      <c r="S130" s="183" t="s">
        <v>920</v>
      </c>
      <c r="T130" s="122" t="s">
        <v>921</v>
      </c>
      <c r="U130" s="123">
        <v>43868</v>
      </c>
      <c r="V130" s="124" t="s">
        <v>922</v>
      </c>
      <c r="W130" s="125" t="s">
        <v>434</v>
      </c>
      <c r="X130" s="185">
        <v>84532506</v>
      </c>
      <c r="Y130" s="186">
        <v>0</v>
      </c>
      <c r="Z130" s="185">
        <v>84532506</v>
      </c>
      <c r="AA130" s="124" t="s">
        <v>923</v>
      </c>
      <c r="AB130" s="125">
        <v>18920</v>
      </c>
      <c r="AC130" s="124" t="s">
        <v>924</v>
      </c>
      <c r="AD130" s="123">
        <v>43868</v>
      </c>
      <c r="AE130" s="123">
        <v>44187</v>
      </c>
      <c r="AF130" s="125" t="s">
        <v>531</v>
      </c>
      <c r="AG130" s="125" t="s">
        <v>532</v>
      </c>
    </row>
    <row r="131" spans="1:33" ht="272.45" customHeight="1" x14ac:dyDescent="0.35">
      <c r="A131" s="177">
        <v>100</v>
      </c>
      <c r="B131" s="78" t="s">
        <v>293</v>
      </c>
      <c r="C131" s="78" t="s">
        <v>176</v>
      </c>
      <c r="D131" s="164">
        <v>80101706</v>
      </c>
      <c r="E131" s="78" t="s">
        <v>294</v>
      </c>
      <c r="F131" s="78" t="s">
        <v>61</v>
      </c>
      <c r="G131" s="78">
        <v>1</v>
      </c>
      <c r="H131" s="166" t="s">
        <v>91</v>
      </c>
      <c r="I131" s="78">
        <v>11.5</v>
      </c>
      <c r="J131" s="78" t="s">
        <v>139</v>
      </c>
      <c r="K131" s="78" t="s">
        <v>100</v>
      </c>
      <c r="L131" s="78" t="s">
        <v>191</v>
      </c>
      <c r="M131" s="167">
        <v>102697760</v>
      </c>
      <c r="N131" s="167">
        <v>102697760</v>
      </c>
      <c r="O131" s="78" t="s">
        <v>66</v>
      </c>
      <c r="P131" s="78" t="s">
        <v>67</v>
      </c>
      <c r="Q131" s="78" t="s">
        <v>174</v>
      </c>
      <c r="S131" s="183" t="s">
        <v>533</v>
      </c>
      <c r="T131" s="122" t="s">
        <v>534</v>
      </c>
      <c r="U131" s="123">
        <v>43839</v>
      </c>
      <c r="V131" s="124" t="s">
        <v>535</v>
      </c>
      <c r="W131" s="125" t="s">
        <v>434</v>
      </c>
      <c r="X131" s="185">
        <v>102697760</v>
      </c>
      <c r="Y131" s="186">
        <v>0</v>
      </c>
      <c r="Z131" s="185">
        <v>102697760</v>
      </c>
      <c r="AA131" s="124" t="s">
        <v>536</v>
      </c>
      <c r="AB131" s="125">
        <v>620</v>
      </c>
      <c r="AC131" s="124" t="s">
        <v>537</v>
      </c>
      <c r="AD131" s="123">
        <v>43839</v>
      </c>
      <c r="AE131" s="123">
        <v>44186</v>
      </c>
      <c r="AF131" s="125" t="s">
        <v>538</v>
      </c>
      <c r="AG131" s="125" t="s">
        <v>532</v>
      </c>
    </row>
    <row r="132" spans="1:33" ht="272.45" customHeight="1" x14ac:dyDescent="0.35">
      <c r="A132" s="177">
        <v>101</v>
      </c>
      <c r="B132" s="78" t="s">
        <v>295</v>
      </c>
      <c r="C132" s="78" t="s">
        <v>176</v>
      </c>
      <c r="D132" s="164">
        <v>80101706</v>
      </c>
      <c r="E132" s="78" t="s">
        <v>296</v>
      </c>
      <c r="F132" s="78" t="s">
        <v>61</v>
      </c>
      <c r="G132" s="78">
        <v>1</v>
      </c>
      <c r="H132" s="166" t="s">
        <v>98</v>
      </c>
      <c r="I132" s="78">
        <v>11</v>
      </c>
      <c r="J132" s="78" t="s">
        <v>139</v>
      </c>
      <c r="K132" s="78" t="s">
        <v>100</v>
      </c>
      <c r="L132" s="78" t="s">
        <v>186</v>
      </c>
      <c r="M132" s="167">
        <v>51400800</v>
      </c>
      <c r="N132" s="167">
        <v>51400800</v>
      </c>
      <c r="O132" s="78" t="s">
        <v>66</v>
      </c>
      <c r="P132" s="78" t="s">
        <v>67</v>
      </c>
      <c r="Q132" s="78" t="s">
        <v>174</v>
      </c>
      <c r="S132" s="183" t="s">
        <v>952</v>
      </c>
      <c r="T132" s="122" t="s">
        <v>953</v>
      </c>
      <c r="U132" s="123">
        <v>43879</v>
      </c>
      <c r="V132" s="124" t="s">
        <v>954</v>
      </c>
      <c r="W132" s="125" t="s">
        <v>434</v>
      </c>
      <c r="X132" s="196">
        <v>51307344</v>
      </c>
      <c r="Y132" s="195">
        <v>13090762</v>
      </c>
      <c r="Z132" s="196">
        <f>X132+Y132</f>
        <v>64398106</v>
      </c>
      <c r="AA132" s="124" t="s">
        <v>955</v>
      </c>
      <c r="AB132" s="125">
        <v>14920</v>
      </c>
      <c r="AC132" s="124" t="s">
        <v>956</v>
      </c>
      <c r="AD132" s="123">
        <v>43879</v>
      </c>
      <c r="AE132" s="123">
        <v>44186</v>
      </c>
      <c r="AF132" s="125" t="s">
        <v>531</v>
      </c>
      <c r="AG132" s="125" t="s">
        <v>532</v>
      </c>
    </row>
    <row r="133" spans="1:33" ht="272.45" customHeight="1" x14ac:dyDescent="0.35">
      <c r="A133" s="177">
        <v>102</v>
      </c>
      <c r="B133" s="78" t="s">
        <v>293</v>
      </c>
      <c r="C133" s="78" t="s">
        <v>176</v>
      </c>
      <c r="D133" s="164">
        <v>80101706</v>
      </c>
      <c r="E133" s="78" t="s">
        <v>297</v>
      </c>
      <c r="F133" s="78" t="s">
        <v>61</v>
      </c>
      <c r="G133" s="78">
        <v>1</v>
      </c>
      <c r="H133" s="166" t="s">
        <v>91</v>
      </c>
      <c r="I133" s="78">
        <v>10.5</v>
      </c>
      <c r="J133" s="78" t="s">
        <v>139</v>
      </c>
      <c r="K133" s="78" t="s">
        <v>100</v>
      </c>
      <c r="L133" s="78" t="s">
        <v>186</v>
      </c>
      <c r="M133" s="167">
        <v>80138520</v>
      </c>
      <c r="N133" s="167">
        <v>80138520</v>
      </c>
      <c r="O133" s="78" t="s">
        <v>66</v>
      </c>
      <c r="P133" s="78" t="s">
        <v>67</v>
      </c>
      <c r="Q133" s="78" t="s">
        <v>174</v>
      </c>
      <c r="S133" s="183" t="s">
        <v>934</v>
      </c>
      <c r="T133" s="122" t="s">
        <v>935</v>
      </c>
      <c r="U133" s="123">
        <v>43868</v>
      </c>
      <c r="V133" s="124" t="s">
        <v>936</v>
      </c>
      <c r="W133" s="125" t="s">
        <v>434</v>
      </c>
      <c r="X133" s="185">
        <v>80138520</v>
      </c>
      <c r="Y133" s="186">
        <v>0</v>
      </c>
      <c r="Z133" s="185">
        <v>80138520</v>
      </c>
      <c r="AA133" s="124" t="s">
        <v>937</v>
      </c>
      <c r="AB133" s="125">
        <v>15020</v>
      </c>
      <c r="AC133" s="124" t="s">
        <v>924</v>
      </c>
      <c r="AD133" s="123">
        <v>43868</v>
      </c>
      <c r="AE133" s="123">
        <v>44187</v>
      </c>
      <c r="AF133" s="125" t="s">
        <v>531</v>
      </c>
      <c r="AG133" s="125" t="s">
        <v>532</v>
      </c>
    </row>
    <row r="134" spans="1:33" ht="272.45" customHeight="1" x14ac:dyDescent="0.35">
      <c r="A134" s="177">
        <v>103</v>
      </c>
      <c r="B134" s="78" t="s">
        <v>267</v>
      </c>
      <c r="C134" s="78" t="s">
        <v>176</v>
      </c>
      <c r="D134" s="164">
        <v>80101706</v>
      </c>
      <c r="E134" s="78" t="s">
        <v>298</v>
      </c>
      <c r="F134" s="78" t="s">
        <v>61</v>
      </c>
      <c r="G134" s="78">
        <v>1</v>
      </c>
      <c r="H134" s="166" t="s">
        <v>91</v>
      </c>
      <c r="I134" s="78">
        <v>10.5</v>
      </c>
      <c r="J134" s="78" t="s">
        <v>139</v>
      </c>
      <c r="K134" s="78" t="s">
        <v>100</v>
      </c>
      <c r="L134" s="78" t="s">
        <v>188</v>
      </c>
      <c r="M134" s="167">
        <v>76322400</v>
      </c>
      <c r="N134" s="167">
        <v>76322400</v>
      </c>
      <c r="O134" s="78" t="s">
        <v>66</v>
      </c>
      <c r="P134" s="78" t="s">
        <v>67</v>
      </c>
      <c r="Q134" s="78" t="s">
        <v>174</v>
      </c>
      <c r="S134" s="183" t="s">
        <v>925</v>
      </c>
      <c r="T134" s="122" t="s">
        <v>926</v>
      </c>
      <c r="U134" s="123">
        <v>43868</v>
      </c>
      <c r="V134" s="124" t="s">
        <v>927</v>
      </c>
      <c r="W134" s="125" t="s">
        <v>434</v>
      </c>
      <c r="X134" s="185">
        <v>76322400</v>
      </c>
      <c r="Y134" s="186">
        <v>0</v>
      </c>
      <c r="Z134" s="185">
        <v>76322400</v>
      </c>
      <c r="AA134" s="124" t="s">
        <v>928</v>
      </c>
      <c r="AB134" s="125">
        <v>19120</v>
      </c>
      <c r="AC134" s="124" t="s">
        <v>924</v>
      </c>
      <c r="AD134" s="123">
        <v>43868</v>
      </c>
      <c r="AE134" s="123">
        <v>44187</v>
      </c>
      <c r="AF134" s="125" t="s">
        <v>531</v>
      </c>
      <c r="AG134" s="125" t="s">
        <v>532</v>
      </c>
    </row>
    <row r="135" spans="1:33" ht="272.45" customHeight="1" x14ac:dyDescent="0.35">
      <c r="A135" s="177">
        <v>104</v>
      </c>
      <c r="B135" s="78" t="s">
        <v>272</v>
      </c>
      <c r="C135" s="78" t="s">
        <v>178</v>
      </c>
      <c r="D135" s="164">
        <v>80101706</v>
      </c>
      <c r="E135" s="78" t="s">
        <v>299</v>
      </c>
      <c r="F135" s="78" t="s">
        <v>61</v>
      </c>
      <c r="G135" s="78">
        <v>1</v>
      </c>
      <c r="H135" s="166" t="s">
        <v>91</v>
      </c>
      <c r="I135" s="78">
        <v>11</v>
      </c>
      <c r="J135" s="78" t="s">
        <v>139</v>
      </c>
      <c r="K135" s="78" t="s">
        <v>100</v>
      </c>
      <c r="L135" s="78" t="s">
        <v>188</v>
      </c>
      <c r="M135" s="167">
        <v>75387840</v>
      </c>
      <c r="N135" s="167">
        <v>75387840</v>
      </c>
      <c r="O135" s="78" t="s">
        <v>66</v>
      </c>
      <c r="P135" s="78" t="s">
        <v>67</v>
      </c>
      <c r="Q135" s="78" t="s">
        <v>118</v>
      </c>
      <c r="S135" s="183" t="s">
        <v>539</v>
      </c>
      <c r="T135" s="122" t="s">
        <v>540</v>
      </c>
      <c r="U135" s="123">
        <v>43861</v>
      </c>
      <c r="V135" s="124" t="s">
        <v>541</v>
      </c>
      <c r="W135" s="125" t="s">
        <v>434</v>
      </c>
      <c r="X135" s="196">
        <v>72506280</v>
      </c>
      <c r="Y135" s="195">
        <v>-22896720</v>
      </c>
      <c r="Z135" s="196">
        <f>X135+Y135</f>
        <v>49609560</v>
      </c>
      <c r="AA135" s="124" t="s">
        <v>542</v>
      </c>
      <c r="AB135" s="187">
        <v>13620</v>
      </c>
      <c r="AC135" s="191" t="s">
        <v>885</v>
      </c>
      <c r="AD135" s="194">
        <v>43861</v>
      </c>
      <c r="AE135" s="194">
        <v>44179</v>
      </c>
      <c r="AF135" s="213" t="s">
        <v>543</v>
      </c>
      <c r="AG135" s="187" t="s">
        <v>180</v>
      </c>
    </row>
    <row r="136" spans="1:33" ht="272.45" customHeight="1" x14ac:dyDescent="0.35">
      <c r="A136" s="177">
        <v>105</v>
      </c>
      <c r="B136" s="78" t="s">
        <v>272</v>
      </c>
      <c r="C136" s="78" t="s">
        <v>178</v>
      </c>
      <c r="D136" s="164">
        <v>80101706</v>
      </c>
      <c r="E136" s="78" t="s">
        <v>300</v>
      </c>
      <c r="F136" s="78" t="s">
        <v>61</v>
      </c>
      <c r="G136" s="78">
        <v>1</v>
      </c>
      <c r="H136" s="166" t="s">
        <v>91</v>
      </c>
      <c r="I136" s="78">
        <v>10.5</v>
      </c>
      <c r="J136" s="78" t="s">
        <v>139</v>
      </c>
      <c r="K136" s="78" t="s">
        <v>100</v>
      </c>
      <c r="L136" s="78" t="s">
        <v>188</v>
      </c>
      <c r="M136" s="167">
        <v>71961120</v>
      </c>
      <c r="N136" s="167">
        <v>71961120</v>
      </c>
      <c r="O136" s="78" t="s">
        <v>66</v>
      </c>
      <c r="P136" s="78" t="s">
        <v>67</v>
      </c>
      <c r="Q136" s="78" t="s">
        <v>118</v>
      </c>
      <c r="S136" s="183" t="s">
        <v>914</v>
      </c>
      <c r="T136" s="122" t="s">
        <v>915</v>
      </c>
      <c r="U136" s="123">
        <v>43868</v>
      </c>
      <c r="V136" s="124" t="s">
        <v>916</v>
      </c>
      <c r="W136" s="125" t="s">
        <v>434</v>
      </c>
      <c r="X136" s="185">
        <v>71961120</v>
      </c>
      <c r="Y136" s="186">
        <v>0</v>
      </c>
      <c r="Z136" s="185">
        <v>71961120</v>
      </c>
      <c r="AA136" s="124" t="s">
        <v>917</v>
      </c>
      <c r="AB136" s="125">
        <v>17220</v>
      </c>
      <c r="AC136" s="124" t="s">
        <v>918</v>
      </c>
      <c r="AD136" s="123">
        <v>43868</v>
      </c>
      <c r="AE136" s="123">
        <v>44187</v>
      </c>
      <c r="AF136" s="125" t="s">
        <v>919</v>
      </c>
      <c r="AG136" s="125" t="s">
        <v>178</v>
      </c>
    </row>
    <row r="137" spans="1:33" ht="272.45" customHeight="1" x14ac:dyDescent="0.35">
      <c r="A137" s="177">
        <v>106</v>
      </c>
      <c r="B137" s="78" t="s">
        <v>280</v>
      </c>
      <c r="C137" s="78" t="s">
        <v>158</v>
      </c>
      <c r="D137" s="164">
        <v>80101706</v>
      </c>
      <c r="E137" s="78" t="s">
        <v>301</v>
      </c>
      <c r="F137" s="78" t="s">
        <v>61</v>
      </c>
      <c r="G137" s="78">
        <v>1</v>
      </c>
      <c r="H137" s="166" t="s">
        <v>91</v>
      </c>
      <c r="I137" s="78">
        <v>11</v>
      </c>
      <c r="J137" s="78" t="s">
        <v>139</v>
      </c>
      <c r="K137" s="78" t="s">
        <v>100</v>
      </c>
      <c r="L137" s="78" t="s">
        <v>188</v>
      </c>
      <c r="M137" s="167">
        <v>28556000</v>
      </c>
      <c r="N137" s="167">
        <v>28556000</v>
      </c>
      <c r="O137" s="78" t="s">
        <v>66</v>
      </c>
      <c r="P137" s="78" t="s">
        <v>67</v>
      </c>
      <c r="Q137" s="78" t="s">
        <v>179</v>
      </c>
      <c r="S137" s="183" t="s">
        <v>544</v>
      </c>
      <c r="T137" s="122" t="s">
        <v>545</v>
      </c>
      <c r="U137" s="123">
        <v>43851</v>
      </c>
      <c r="V137" s="124" t="s">
        <v>546</v>
      </c>
      <c r="W137" s="125" t="s">
        <v>434</v>
      </c>
      <c r="X137" s="185">
        <v>28556000</v>
      </c>
      <c r="Y137" s="186">
        <v>0</v>
      </c>
      <c r="Z137" s="185">
        <v>28556000</v>
      </c>
      <c r="AA137" s="124" t="s">
        <v>547</v>
      </c>
      <c r="AB137" s="125">
        <v>9820</v>
      </c>
      <c r="AC137" s="124" t="s">
        <v>548</v>
      </c>
      <c r="AD137" s="123">
        <v>43851</v>
      </c>
      <c r="AE137" s="123">
        <v>44185</v>
      </c>
      <c r="AF137" s="125" t="s">
        <v>549</v>
      </c>
      <c r="AG137" s="125" t="s">
        <v>550</v>
      </c>
    </row>
    <row r="138" spans="1:33" ht="272.45" customHeight="1" x14ac:dyDescent="0.35">
      <c r="A138" s="177">
        <v>107</v>
      </c>
      <c r="B138" s="78" t="s">
        <v>280</v>
      </c>
      <c r="C138" s="78" t="s">
        <v>158</v>
      </c>
      <c r="D138" s="164">
        <v>80101706</v>
      </c>
      <c r="E138" s="78" t="s">
        <v>302</v>
      </c>
      <c r="F138" s="78" t="s">
        <v>61</v>
      </c>
      <c r="G138" s="78">
        <v>1</v>
      </c>
      <c r="H138" s="166" t="s">
        <v>91</v>
      </c>
      <c r="I138" s="78">
        <v>11</v>
      </c>
      <c r="J138" s="78" t="s">
        <v>139</v>
      </c>
      <c r="K138" s="78" t="s">
        <v>100</v>
      </c>
      <c r="L138" s="78" t="s">
        <v>188</v>
      </c>
      <c r="M138" s="167">
        <v>28556000</v>
      </c>
      <c r="N138" s="167">
        <v>28556000</v>
      </c>
      <c r="O138" s="78" t="s">
        <v>66</v>
      </c>
      <c r="P138" s="78" t="s">
        <v>67</v>
      </c>
      <c r="Q138" s="78" t="s">
        <v>179</v>
      </c>
      <c r="S138" s="183" t="s">
        <v>551</v>
      </c>
      <c r="T138" s="122" t="s">
        <v>552</v>
      </c>
      <c r="U138" s="123">
        <v>43851</v>
      </c>
      <c r="V138" s="124" t="s">
        <v>546</v>
      </c>
      <c r="W138" s="125" t="s">
        <v>434</v>
      </c>
      <c r="X138" s="185">
        <v>28556000</v>
      </c>
      <c r="Y138" s="186">
        <v>0</v>
      </c>
      <c r="Z138" s="185">
        <v>28556000</v>
      </c>
      <c r="AA138" s="124" t="s">
        <v>547</v>
      </c>
      <c r="AB138" s="125">
        <v>9920</v>
      </c>
      <c r="AC138" s="124" t="s">
        <v>428</v>
      </c>
      <c r="AD138" s="123">
        <v>43851</v>
      </c>
      <c r="AE138" s="123">
        <v>44185</v>
      </c>
      <c r="AF138" s="125" t="s">
        <v>549</v>
      </c>
      <c r="AG138" s="125" t="s">
        <v>550</v>
      </c>
    </row>
    <row r="139" spans="1:33" ht="272.45" customHeight="1" x14ac:dyDescent="0.35">
      <c r="A139" s="177">
        <v>108</v>
      </c>
      <c r="B139" s="78" t="s">
        <v>280</v>
      </c>
      <c r="C139" s="78" t="s">
        <v>158</v>
      </c>
      <c r="D139" s="164">
        <v>80101706</v>
      </c>
      <c r="E139" s="78" t="s">
        <v>303</v>
      </c>
      <c r="F139" s="78" t="s">
        <v>61</v>
      </c>
      <c r="G139" s="78">
        <v>1</v>
      </c>
      <c r="H139" s="166" t="s">
        <v>91</v>
      </c>
      <c r="I139" s="78">
        <v>11</v>
      </c>
      <c r="J139" s="78" t="s">
        <v>139</v>
      </c>
      <c r="K139" s="78" t="s">
        <v>100</v>
      </c>
      <c r="L139" s="78" t="s">
        <v>188</v>
      </c>
      <c r="M139" s="167">
        <v>28556000</v>
      </c>
      <c r="N139" s="167">
        <v>28556000</v>
      </c>
      <c r="O139" s="78" t="s">
        <v>66</v>
      </c>
      <c r="P139" s="78" t="s">
        <v>67</v>
      </c>
      <c r="Q139" s="78" t="s">
        <v>179</v>
      </c>
      <c r="S139" s="183" t="s">
        <v>553</v>
      </c>
      <c r="T139" s="122" t="s">
        <v>554</v>
      </c>
      <c r="U139" s="123">
        <v>43851</v>
      </c>
      <c r="V139" s="124" t="s">
        <v>546</v>
      </c>
      <c r="W139" s="125" t="s">
        <v>434</v>
      </c>
      <c r="X139" s="185">
        <v>28556000</v>
      </c>
      <c r="Y139" s="186">
        <v>0</v>
      </c>
      <c r="Z139" s="185">
        <v>28556000</v>
      </c>
      <c r="AA139" s="124" t="s">
        <v>547</v>
      </c>
      <c r="AB139" s="125">
        <v>10020</v>
      </c>
      <c r="AC139" s="124" t="s">
        <v>548</v>
      </c>
      <c r="AD139" s="123">
        <v>43851</v>
      </c>
      <c r="AE139" s="123">
        <v>44185</v>
      </c>
      <c r="AF139" s="125" t="s">
        <v>549</v>
      </c>
      <c r="AG139" s="125" t="s">
        <v>550</v>
      </c>
    </row>
    <row r="140" spans="1:33" ht="272.45" customHeight="1" x14ac:dyDescent="0.35">
      <c r="A140" s="177">
        <v>109</v>
      </c>
      <c r="B140" s="78" t="s">
        <v>280</v>
      </c>
      <c r="C140" s="78" t="s">
        <v>158</v>
      </c>
      <c r="D140" s="164">
        <v>80101706</v>
      </c>
      <c r="E140" s="78" t="s">
        <v>304</v>
      </c>
      <c r="F140" s="78" t="s">
        <v>61</v>
      </c>
      <c r="G140" s="78">
        <v>1</v>
      </c>
      <c r="H140" s="166" t="s">
        <v>98</v>
      </c>
      <c r="I140" s="78">
        <v>11</v>
      </c>
      <c r="J140" s="78" t="s">
        <v>139</v>
      </c>
      <c r="K140" s="78" t="s">
        <v>100</v>
      </c>
      <c r="L140" s="78" t="s">
        <v>188</v>
      </c>
      <c r="M140" s="167">
        <v>51400800</v>
      </c>
      <c r="N140" s="167">
        <v>51400800</v>
      </c>
      <c r="O140" s="78" t="s">
        <v>66</v>
      </c>
      <c r="P140" s="78" t="s">
        <v>67</v>
      </c>
      <c r="Q140" s="78" t="s">
        <v>179</v>
      </c>
      <c r="S140" s="183" t="s">
        <v>957</v>
      </c>
      <c r="T140" s="122" t="s">
        <v>958</v>
      </c>
      <c r="U140" s="123">
        <v>43873</v>
      </c>
      <c r="V140" s="124" t="s">
        <v>959</v>
      </c>
      <c r="W140" s="125" t="s">
        <v>434</v>
      </c>
      <c r="X140" s="185">
        <v>51400800</v>
      </c>
      <c r="Y140" s="186">
        <v>0</v>
      </c>
      <c r="Z140" s="185">
        <v>51400800</v>
      </c>
      <c r="AA140" s="124" t="s">
        <v>960</v>
      </c>
      <c r="AB140" s="125">
        <v>5620</v>
      </c>
      <c r="AC140" s="124" t="s">
        <v>961</v>
      </c>
      <c r="AD140" s="123">
        <v>43874</v>
      </c>
      <c r="AE140" s="123">
        <v>44177</v>
      </c>
      <c r="AF140" s="125" t="s">
        <v>549</v>
      </c>
      <c r="AG140" s="125" t="s">
        <v>550</v>
      </c>
    </row>
    <row r="141" spans="1:33" ht="272.45" customHeight="1" x14ac:dyDescent="0.35">
      <c r="A141" s="177">
        <v>110</v>
      </c>
      <c r="B141" s="78" t="s">
        <v>280</v>
      </c>
      <c r="C141" s="78" t="s">
        <v>158</v>
      </c>
      <c r="D141" s="164">
        <v>80101706</v>
      </c>
      <c r="E141" s="78" t="s">
        <v>419</v>
      </c>
      <c r="F141" s="78" t="s">
        <v>61</v>
      </c>
      <c r="G141" s="78">
        <v>1</v>
      </c>
      <c r="H141" s="166" t="s">
        <v>91</v>
      </c>
      <c r="I141" s="78">
        <v>11</v>
      </c>
      <c r="J141" s="78" t="s">
        <v>139</v>
      </c>
      <c r="K141" s="78" t="s">
        <v>100</v>
      </c>
      <c r="L141" s="78" t="s">
        <v>188</v>
      </c>
      <c r="M141" s="167">
        <v>36300000</v>
      </c>
      <c r="N141" s="167">
        <v>36300000</v>
      </c>
      <c r="O141" s="78" t="s">
        <v>66</v>
      </c>
      <c r="P141" s="78" t="s">
        <v>67</v>
      </c>
      <c r="Q141" s="78" t="s">
        <v>179</v>
      </c>
      <c r="S141" s="183" t="s">
        <v>555</v>
      </c>
      <c r="T141" s="122" t="s">
        <v>556</v>
      </c>
      <c r="U141" s="123">
        <v>43851</v>
      </c>
      <c r="V141" s="124" t="s">
        <v>557</v>
      </c>
      <c r="W141" s="125" t="s">
        <v>434</v>
      </c>
      <c r="X141" s="185">
        <v>36300000</v>
      </c>
      <c r="Y141" s="186">
        <v>0</v>
      </c>
      <c r="Z141" s="185">
        <v>36300000</v>
      </c>
      <c r="AA141" s="124" t="s">
        <v>558</v>
      </c>
      <c r="AB141" s="125">
        <v>10120</v>
      </c>
      <c r="AC141" s="124" t="s">
        <v>559</v>
      </c>
      <c r="AD141" s="123">
        <v>43851</v>
      </c>
      <c r="AE141" s="123">
        <v>44184</v>
      </c>
      <c r="AF141" s="125" t="s">
        <v>549</v>
      </c>
      <c r="AG141" s="125" t="s">
        <v>550</v>
      </c>
    </row>
    <row r="142" spans="1:33" ht="272.45" customHeight="1" x14ac:dyDescent="0.35">
      <c r="A142" s="177">
        <v>111</v>
      </c>
      <c r="B142" s="78" t="s">
        <v>280</v>
      </c>
      <c r="C142" s="78" t="s">
        <v>158</v>
      </c>
      <c r="D142" s="164">
        <v>80101706</v>
      </c>
      <c r="E142" s="78" t="s">
        <v>305</v>
      </c>
      <c r="F142" s="78" t="s">
        <v>61</v>
      </c>
      <c r="G142" s="78">
        <v>1</v>
      </c>
      <c r="H142" s="166" t="s">
        <v>91</v>
      </c>
      <c r="I142" s="78">
        <v>11</v>
      </c>
      <c r="J142" s="78" t="s">
        <v>139</v>
      </c>
      <c r="K142" s="78" t="s">
        <v>100</v>
      </c>
      <c r="L142" s="78" t="s">
        <v>188</v>
      </c>
      <c r="M142" s="167">
        <v>21131440</v>
      </c>
      <c r="N142" s="167">
        <v>21131440</v>
      </c>
      <c r="O142" s="78" t="s">
        <v>66</v>
      </c>
      <c r="P142" s="78" t="s">
        <v>67</v>
      </c>
      <c r="Q142" s="78" t="s">
        <v>179</v>
      </c>
      <c r="S142" s="183" t="s">
        <v>560</v>
      </c>
      <c r="T142" s="122" t="s">
        <v>561</v>
      </c>
      <c r="U142" s="123">
        <v>43853</v>
      </c>
      <c r="V142" s="124" t="s">
        <v>562</v>
      </c>
      <c r="W142" s="125" t="s">
        <v>426</v>
      </c>
      <c r="X142" s="185">
        <v>21131400</v>
      </c>
      <c r="Y142" s="186"/>
      <c r="Z142" s="185">
        <v>21131400</v>
      </c>
      <c r="AA142" s="124" t="s">
        <v>563</v>
      </c>
      <c r="AB142" s="187">
        <v>12920</v>
      </c>
      <c r="AC142" s="191" t="s">
        <v>564</v>
      </c>
      <c r="AD142" s="194">
        <v>43853</v>
      </c>
      <c r="AE142" s="194">
        <v>44187</v>
      </c>
      <c r="AF142" s="125" t="s">
        <v>549</v>
      </c>
      <c r="AG142" s="125" t="s">
        <v>550</v>
      </c>
    </row>
    <row r="143" spans="1:33" ht="272.45" customHeight="1" x14ac:dyDescent="0.35">
      <c r="A143" s="177">
        <v>112</v>
      </c>
      <c r="B143" s="78" t="s">
        <v>280</v>
      </c>
      <c r="C143" s="78" t="s">
        <v>158</v>
      </c>
      <c r="D143" s="164">
        <v>80101706</v>
      </c>
      <c r="E143" s="78" t="s">
        <v>306</v>
      </c>
      <c r="F143" s="78" t="s">
        <v>61</v>
      </c>
      <c r="G143" s="78">
        <v>1</v>
      </c>
      <c r="H143" s="166" t="s">
        <v>91</v>
      </c>
      <c r="I143" s="78">
        <v>11</v>
      </c>
      <c r="J143" s="78" t="s">
        <v>139</v>
      </c>
      <c r="K143" s="78" t="s">
        <v>100</v>
      </c>
      <c r="L143" s="78" t="s">
        <v>188</v>
      </c>
      <c r="M143" s="167">
        <v>101200000</v>
      </c>
      <c r="N143" s="167">
        <v>101200000</v>
      </c>
      <c r="O143" s="78" t="s">
        <v>66</v>
      </c>
      <c r="P143" s="78" t="s">
        <v>67</v>
      </c>
      <c r="Q143" s="78" t="s">
        <v>179</v>
      </c>
      <c r="S143" s="183" t="s">
        <v>565</v>
      </c>
      <c r="T143" s="122" t="s">
        <v>566</v>
      </c>
      <c r="U143" s="123">
        <v>43847</v>
      </c>
      <c r="V143" s="124" t="s">
        <v>567</v>
      </c>
      <c r="W143" s="125" t="s">
        <v>434</v>
      </c>
      <c r="X143" s="196">
        <v>101199897</v>
      </c>
      <c r="Y143" s="195">
        <v>5801268</v>
      </c>
      <c r="Z143" s="196">
        <f>X143+Y143</f>
        <v>107001165</v>
      </c>
      <c r="AA143" s="124" t="s">
        <v>568</v>
      </c>
      <c r="AB143" s="125">
        <v>5720</v>
      </c>
      <c r="AC143" s="124" t="s">
        <v>569</v>
      </c>
      <c r="AD143" s="123">
        <v>43850</v>
      </c>
      <c r="AE143" s="123">
        <v>44165</v>
      </c>
      <c r="AF143" s="125" t="s">
        <v>549</v>
      </c>
      <c r="AG143" s="125" t="s">
        <v>550</v>
      </c>
    </row>
    <row r="144" spans="1:33" ht="272.45" customHeight="1" x14ac:dyDescent="0.35">
      <c r="A144" s="177">
        <v>113</v>
      </c>
      <c r="B144" s="78" t="s">
        <v>280</v>
      </c>
      <c r="C144" s="78" t="s">
        <v>158</v>
      </c>
      <c r="D144" s="164">
        <v>80101706</v>
      </c>
      <c r="E144" s="78" t="s">
        <v>307</v>
      </c>
      <c r="F144" s="78" t="s">
        <v>61</v>
      </c>
      <c r="G144" s="78">
        <v>1</v>
      </c>
      <c r="H144" s="166" t="s">
        <v>91</v>
      </c>
      <c r="I144" s="78">
        <v>11</v>
      </c>
      <c r="J144" s="78" t="s">
        <v>139</v>
      </c>
      <c r="K144" s="78" t="s">
        <v>100</v>
      </c>
      <c r="L144" s="78" t="s">
        <v>188</v>
      </c>
      <c r="M144" s="167">
        <v>67100000</v>
      </c>
      <c r="N144" s="167">
        <v>67100000</v>
      </c>
      <c r="O144" s="78" t="s">
        <v>66</v>
      </c>
      <c r="P144" s="78" t="s">
        <v>67</v>
      </c>
      <c r="Q144" s="78" t="s">
        <v>179</v>
      </c>
      <c r="S144" s="183" t="s">
        <v>570</v>
      </c>
      <c r="T144" s="122" t="s">
        <v>571</v>
      </c>
      <c r="U144" s="123">
        <v>43851</v>
      </c>
      <c r="V144" s="124" t="s">
        <v>572</v>
      </c>
      <c r="W144" s="125" t="s">
        <v>434</v>
      </c>
      <c r="X144" s="185">
        <v>66906020</v>
      </c>
      <c r="Y144" s="186">
        <v>0</v>
      </c>
      <c r="Z144" s="185">
        <v>66906020</v>
      </c>
      <c r="AA144" s="124" t="s">
        <v>573</v>
      </c>
      <c r="AB144" s="125">
        <v>10220</v>
      </c>
      <c r="AC144" s="124" t="s">
        <v>574</v>
      </c>
      <c r="AD144" s="123">
        <v>43851</v>
      </c>
      <c r="AE144" s="123">
        <v>44171</v>
      </c>
      <c r="AF144" s="125" t="s">
        <v>549</v>
      </c>
      <c r="AG144" s="125" t="s">
        <v>550</v>
      </c>
    </row>
    <row r="145" spans="1:33" ht="272.45" customHeight="1" x14ac:dyDescent="0.35">
      <c r="A145" s="177">
        <v>114</v>
      </c>
      <c r="B145" s="78" t="s">
        <v>280</v>
      </c>
      <c r="C145" s="78" t="s">
        <v>158</v>
      </c>
      <c r="D145" s="164">
        <v>80101706</v>
      </c>
      <c r="E145" s="78" t="s">
        <v>308</v>
      </c>
      <c r="F145" s="78" t="s">
        <v>61</v>
      </c>
      <c r="G145" s="78">
        <v>1</v>
      </c>
      <c r="H145" s="166" t="s">
        <v>91</v>
      </c>
      <c r="I145" s="78">
        <v>11</v>
      </c>
      <c r="J145" s="78" t="s">
        <v>139</v>
      </c>
      <c r="K145" s="78" t="s">
        <v>100</v>
      </c>
      <c r="L145" s="78" t="s">
        <v>188</v>
      </c>
      <c r="M145" s="167">
        <v>53900000</v>
      </c>
      <c r="N145" s="167">
        <v>53900000</v>
      </c>
      <c r="O145" s="78" t="s">
        <v>66</v>
      </c>
      <c r="P145" s="78" t="s">
        <v>67</v>
      </c>
      <c r="Q145" s="78" t="s">
        <v>179</v>
      </c>
      <c r="S145" s="183" t="s">
        <v>575</v>
      </c>
      <c r="T145" s="122" t="s">
        <v>576</v>
      </c>
      <c r="U145" s="123">
        <v>43853</v>
      </c>
      <c r="V145" s="124" t="s">
        <v>577</v>
      </c>
      <c r="W145" s="125" t="s">
        <v>434</v>
      </c>
      <c r="X145" s="185">
        <v>53744180</v>
      </c>
      <c r="Y145" s="186">
        <v>0</v>
      </c>
      <c r="Z145" s="185">
        <v>53744180</v>
      </c>
      <c r="AA145" s="124" t="s">
        <v>578</v>
      </c>
      <c r="AB145" s="125">
        <v>10320</v>
      </c>
      <c r="AC145" s="124" t="s">
        <v>579</v>
      </c>
      <c r="AD145" s="123">
        <v>43853</v>
      </c>
      <c r="AE145" s="123">
        <v>44173</v>
      </c>
      <c r="AF145" s="125" t="s">
        <v>549</v>
      </c>
      <c r="AG145" s="125" t="s">
        <v>550</v>
      </c>
    </row>
    <row r="146" spans="1:33" ht="272.45" customHeight="1" x14ac:dyDescent="0.35">
      <c r="A146" s="177">
        <v>115</v>
      </c>
      <c r="B146" s="78" t="s">
        <v>280</v>
      </c>
      <c r="C146" s="78" t="s">
        <v>158</v>
      </c>
      <c r="D146" s="164">
        <v>80101706</v>
      </c>
      <c r="E146" s="78" t="s">
        <v>309</v>
      </c>
      <c r="F146" s="78" t="s">
        <v>61</v>
      </c>
      <c r="G146" s="78">
        <v>1</v>
      </c>
      <c r="H146" s="166" t="s">
        <v>91</v>
      </c>
      <c r="I146" s="78">
        <v>11</v>
      </c>
      <c r="J146" s="78" t="s">
        <v>139</v>
      </c>
      <c r="K146" s="78" t="s">
        <v>100</v>
      </c>
      <c r="L146" s="78" t="s">
        <v>188</v>
      </c>
      <c r="M146" s="167">
        <v>67100000</v>
      </c>
      <c r="N146" s="167">
        <v>67100000</v>
      </c>
      <c r="O146" s="78" t="s">
        <v>66</v>
      </c>
      <c r="P146" s="78" t="s">
        <v>67</v>
      </c>
      <c r="Q146" s="78" t="s">
        <v>179</v>
      </c>
      <c r="S146" s="183" t="s">
        <v>580</v>
      </c>
      <c r="T146" s="122" t="s">
        <v>581</v>
      </c>
      <c r="U146" s="123">
        <v>43851</v>
      </c>
      <c r="V146" s="124" t="s">
        <v>582</v>
      </c>
      <c r="W146" s="125" t="s">
        <v>434</v>
      </c>
      <c r="X146" s="185">
        <v>66906020</v>
      </c>
      <c r="Y146" s="186">
        <v>0</v>
      </c>
      <c r="Z146" s="185">
        <v>66906020</v>
      </c>
      <c r="AA146" s="124" t="s">
        <v>583</v>
      </c>
      <c r="AB146" s="125">
        <v>5820</v>
      </c>
      <c r="AC146" s="124" t="s">
        <v>574</v>
      </c>
      <c r="AD146" s="123">
        <v>43851</v>
      </c>
      <c r="AE146" s="123">
        <v>44171</v>
      </c>
      <c r="AF146" s="125" t="s">
        <v>549</v>
      </c>
      <c r="AG146" s="125" t="s">
        <v>550</v>
      </c>
    </row>
    <row r="147" spans="1:33" ht="272.45" customHeight="1" x14ac:dyDescent="0.35">
      <c r="A147" s="177">
        <v>116</v>
      </c>
      <c r="B147" s="78" t="s">
        <v>280</v>
      </c>
      <c r="C147" s="78" t="s">
        <v>158</v>
      </c>
      <c r="D147" s="164">
        <v>80101706</v>
      </c>
      <c r="E147" s="78" t="s">
        <v>310</v>
      </c>
      <c r="F147" s="78" t="s">
        <v>61</v>
      </c>
      <c r="G147" s="78">
        <v>1</v>
      </c>
      <c r="H147" s="166" t="s">
        <v>91</v>
      </c>
      <c r="I147" s="78">
        <v>11</v>
      </c>
      <c r="J147" s="78" t="s">
        <v>139</v>
      </c>
      <c r="K147" s="78" t="s">
        <v>100</v>
      </c>
      <c r="L147" s="78" t="s">
        <v>188</v>
      </c>
      <c r="M147" s="167">
        <v>67100000</v>
      </c>
      <c r="N147" s="167">
        <v>67100000</v>
      </c>
      <c r="O147" s="78" t="s">
        <v>66</v>
      </c>
      <c r="P147" s="78" t="s">
        <v>67</v>
      </c>
      <c r="Q147" s="78" t="s">
        <v>179</v>
      </c>
      <c r="S147" s="183" t="s">
        <v>584</v>
      </c>
      <c r="T147" s="122" t="s">
        <v>585</v>
      </c>
      <c r="U147" s="123">
        <v>43853</v>
      </c>
      <c r="V147" s="124" t="s">
        <v>586</v>
      </c>
      <c r="W147" s="125" t="s">
        <v>434</v>
      </c>
      <c r="X147" s="185">
        <v>66906020</v>
      </c>
      <c r="Y147" s="186">
        <v>0</v>
      </c>
      <c r="Z147" s="185">
        <v>66906020</v>
      </c>
      <c r="AA147" s="124" t="s">
        <v>587</v>
      </c>
      <c r="AB147" s="125">
        <v>12820</v>
      </c>
      <c r="AC147" s="124" t="s">
        <v>588</v>
      </c>
      <c r="AD147" s="123">
        <v>43853</v>
      </c>
      <c r="AE147" s="123">
        <v>44173</v>
      </c>
      <c r="AF147" s="125" t="s">
        <v>549</v>
      </c>
      <c r="AG147" s="125" t="s">
        <v>550</v>
      </c>
    </row>
    <row r="148" spans="1:33" ht="272.45" customHeight="1" x14ac:dyDescent="0.35">
      <c r="A148" s="177">
        <v>117</v>
      </c>
      <c r="B148" s="78" t="s">
        <v>195</v>
      </c>
      <c r="C148" s="78" t="s">
        <v>136</v>
      </c>
      <c r="D148" s="164">
        <v>80101706</v>
      </c>
      <c r="E148" s="78" t="s">
        <v>311</v>
      </c>
      <c r="F148" s="78" t="s">
        <v>61</v>
      </c>
      <c r="G148" s="78">
        <v>1</v>
      </c>
      <c r="H148" s="166" t="s">
        <v>91</v>
      </c>
      <c r="I148" s="78">
        <v>11.5</v>
      </c>
      <c r="J148" s="78" t="s">
        <v>139</v>
      </c>
      <c r="K148" s="78" t="s">
        <v>100</v>
      </c>
      <c r="L148" s="78" t="s">
        <v>191</v>
      </c>
      <c r="M148" s="167">
        <v>104489000</v>
      </c>
      <c r="N148" s="167">
        <v>104489000</v>
      </c>
      <c r="O148" s="78" t="s">
        <v>66</v>
      </c>
      <c r="P148" s="78" t="s">
        <v>67</v>
      </c>
      <c r="Q148" s="78" t="s">
        <v>148</v>
      </c>
      <c r="S148" s="183" t="s">
        <v>589</v>
      </c>
      <c r="T148" s="122" t="s">
        <v>590</v>
      </c>
      <c r="U148" s="123">
        <v>43840</v>
      </c>
      <c r="V148" s="124" t="s">
        <v>591</v>
      </c>
      <c r="W148" s="125" t="s">
        <v>434</v>
      </c>
      <c r="X148" s="185">
        <v>104489000</v>
      </c>
      <c r="Y148" s="186">
        <v>0</v>
      </c>
      <c r="Z148" s="185">
        <v>104489000</v>
      </c>
      <c r="AA148" s="124" t="s">
        <v>592</v>
      </c>
      <c r="AB148" s="125">
        <v>1820</v>
      </c>
      <c r="AC148" s="124" t="s">
        <v>593</v>
      </c>
      <c r="AD148" s="123">
        <v>43840</v>
      </c>
      <c r="AE148" s="123">
        <v>44189</v>
      </c>
      <c r="AF148" s="125" t="s">
        <v>594</v>
      </c>
      <c r="AG148" s="125" t="s">
        <v>136</v>
      </c>
    </row>
    <row r="149" spans="1:33" ht="272.45" customHeight="1" x14ac:dyDescent="0.35">
      <c r="A149" s="177">
        <v>118</v>
      </c>
      <c r="B149" s="78" t="s">
        <v>195</v>
      </c>
      <c r="C149" s="78" t="s">
        <v>136</v>
      </c>
      <c r="D149" s="164">
        <v>80101706</v>
      </c>
      <c r="E149" s="78" t="s">
        <v>312</v>
      </c>
      <c r="F149" s="78" t="s">
        <v>61</v>
      </c>
      <c r="G149" s="78">
        <v>1</v>
      </c>
      <c r="H149" s="166" t="s">
        <v>91</v>
      </c>
      <c r="I149" s="78">
        <v>11.5</v>
      </c>
      <c r="J149" s="78" t="s">
        <v>139</v>
      </c>
      <c r="K149" s="78" t="s">
        <v>100</v>
      </c>
      <c r="L149" s="78" t="s">
        <v>191</v>
      </c>
      <c r="M149" s="167">
        <v>78814560</v>
      </c>
      <c r="N149" s="167">
        <v>78814560</v>
      </c>
      <c r="O149" s="78" t="s">
        <v>66</v>
      </c>
      <c r="P149" s="78" t="s">
        <v>67</v>
      </c>
      <c r="Q149" s="78" t="s">
        <v>148</v>
      </c>
      <c r="S149" s="183" t="s">
        <v>595</v>
      </c>
      <c r="T149" s="122" t="s">
        <v>596</v>
      </c>
      <c r="U149" s="123">
        <v>43840</v>
      </c>
      <c r="V149" s="124" t="s">
        <v>597</v>
      </c>
      <c r="W149" s="125" t="s">
        <v>434</v>
      </c>
      <c r="X149" s="185">
        <v>78814560</v>
      </c>
      <c r="Y149" s="186">
        <v>0</v>
      </c>
      <c r="Z149" s="185">
        <v>78814560</v>
      </c>
      <c r="AA149" s="124" t="s">
        <v>598</v>
      </c>
      <c r="AB149" s="125">
        <v>1720</v>
      </c>
      <c r="AC149" s="124" t="s">
        <v>593</v>
      </c>
      <c r="AD149" s="123">
        <v>43840</v>
      </c>
      <c r="AE149" s="123">
        <v>44189</v>
      </c>
      <c r="AF149" s="125" t="s">
        <v>594</v>
      </c>
      <c r="AG149" s="125" t="s">
        <v>136</v>
      </c>
    </row>
    <row r="150" spans="1:33" ht="272.45" customHeight="1" x14ac:dyDescent="0.35">
      <c r="A150" s="177">
        <v>119</v>
      </c>
      <c r="B150" s="78" t="s">
        <v>195</v>
      </c>
      <c r="C150" s="78" t="s">
        <v>136</v>
      </c>
      <c r="D150" s="164">
        <v>80101706</v>
      </c>
      <c r="E150" s="78" t="s">
        <v>313</v>
      </c>
      <c r="F150" s="78" t="s">
        <v>61</v>
      </c>
      <c r="G150" s="78">
        <v>1</v>
      </c>
      <c r="H150" s="166" t="s">
        <v>91</v>
      </c>
      <c r="I150" s="78">
        <v>10.5</v>
      </c>
      <c r="J150" s="78" t="s">
        <v>139</v>
      </c>
      <c r="K150" s="78" t="s">
        <v>100</v>
      </c>
      <c r="L150" s="78" t="s">
        <v>186</v>
      </c>
      <c r="M150" s="167">
        <v>53425680</v>
      </c>
      <c r="N150" s="167">
        <v>53425680</v>
      </c>
      <c r="O150" s="78" t="s">
        <v>66</v>
      </c>
      <c r="P150" s="78" t="s">
        <v>67</v>
      </c>
      <c r="Q150" s="78" t="s">
        <v>148</v>
      </c>
      <c r="S150" s="183" t="s">
        <v>599</v>
      </c>
      <c r="T150" s="122" t="s">
        <v>600</v>
      </c>
      <c r="U150" s="123">
        <v>43852</v>
      </c>
      <c r="V150" s="124" t="s">
        <v>601</v>
      </c>
      <c r="W150" s="125" t="s">
        <v>434</v>
      </c>
      <c r="X150" s="185">
        <v>53425680</v>
      </c>
      <c r="Y150" s="186">
        <v>0</v>
      </c>
      <c r="Z150" s="185">
        <v>53425680</v>
      </c>
      <c r="AA150" s="124" t="s">
        <v>602</v>
      </c>
      <c r="AB150" s="125">
        <v>8220</v>
      </c>
      <c r="AC150" s="124" t="s">
        <v>603</v>
      </c>
      <c r="AD150" s="123">
        <v>43852</v>
      </c>
      <c r="AE150" s="123">
        <v>44171</v>
      </c>
      <c r="AF150" s="125" t="s">
        <v>594</v>
      </c>
      <c r="AG150" s="125" t="s">
        <v>136</v>
      </c>
    </row>
    <row r="151" spans="1:33" ht="272.45" customHeight="1" x14ac:dyDescent="0.35">
      <c r="A151" s="177">
        <v>120</v>
      </c>
      <c r="B151" s="78" t="s">
        <v>195</v>
      </c>
      <c r="C151" s="78" t="s">
        <v>136</v>
      </c>
      <c r="D151" s="164">
        <v>80101706</v>
      </c>
      <c r="E151" s="78" t="s">
        <v>314</v>
      </c>
      <c r="F151" s="78" t="s">
        <v>61</v>
      </c>
      <c r="G151" s="78">
        <v>1</v>
      </c>
      <c r="H151" s="166" t="s">
        <v>91</v>
      </c>
      <c r="I151" s="78">
        <v>11</v>
      </c>
      <c r="J151" s="78" t="s">
        <v>139</v>
      </c>
      <c r="K151" s="78" t="s">
        <v>100</v>
      </c>
      <c r="L151" s="78" t="s">
        <v>186</v>
      </c>
      <c r="M151" s="167">
        <v>55969760</v>
      </c>
      <c r="N151" s="167">
        <v>55969760</v>
      </c>
      <c r="O151" s="78" t="s">
        <v>66</v>
      </c>
      <c r="P151" s="78" t="s">
        <v>67</v>
      </c>
      <c r="Q151" s="78" t="s">
        <v>148</v>
      </c>
      <c r="S151" s="183" t="s">
        <v>604</v>
      </c>
      <c r="T151" s="122" t="s">
        <v>605</v>
      </c>
      <c r="U151" s="123">
        <v>43852</v>
      </c>
      <c r="V151" s="124" t="s">
        <v>606</v>
      </c>
      <c r="W151" s="125" t="s">
        <v>434</v>
      </c>
      <c r="X151" s="196">
        <v>54800000</v>
      </c>
      <c r="Y151" s="195">
        <v>10600000</v>
      </c>
      <c r="Z151" s="196">
        <f>X151+Y151</f>
        <v>65400000</v>
      </c>
      <c r="AA151" s="124" t="s">
        <v>607</v>
      </c>
      <c r="AB151" s="125">
        <v>8120</v>
      </c>
      <c r="AC151" s="124" t="s">
        <v>608</v>
      </c>
      <c r="AD151" s="123">
        <v>43852</v>
      </c>
      <c r="AE151" s="123">
        <v>44129</v>
      </c>
      <c r="AF151" s="125" t="s">
        <v>594</v>
      </c>
      <c r="AG151" s="125" t="s">
        <v>136</v>
      </c>
    </row>
    <row r="152" spans="1:33" ht="272.45" customHeight="1" x14ac:dyDescent="0.35">
      <c r="A152" s="177">
        <v>121</v>
      </c>
      <c r="B152" s="78" t="s">
        <v>195</v>
      </c>
      <c r="C152" s="78" t="s">
        <v>136</v>
      </c>
      <c r="D152" s="164">
        <v>80101706</v>
      </c>
      <c r="E152" s="78" t="s">
        <v>315</v>
      </c>
      <c r="F152" s="78" t="s">
        <v>61</v>
      </c>
      <c r="G152" s="78">
        <v>1</v>
      </c>
      <c r="H152" s="166" t="s">
        <v>91</v>
      </c>
      <c r="I152" s="78">
        <v>10.5</v>
      </c>
      <c r="J152" s="78" t="s">
        <v>139</v>
      </c>
      <c r="K152" s="78" t="s">
        <v>100</v>
      </c>
      <c r="L152" s="78" t="s">
        <v>186</v>
      </c>
      <c r="M152" s="167">
        <v>22896720</v>
      </c>
      <c r="N152" s="167">
        <v>22896720</v>
      </c>
      <c r="O152" s="78" t="s">
        <v>66</v>
      </c>
      <c r="P152" s="78" t="s">
        <v>67</v>
      </c>
      <c r="Q152" s="78" t="s">
        <v>148</v>
      </c>
      <c r="S152" s="183" t="s">
        <v>609</v>
      </c>
      <c r="T152" s="122" t="s">
        <v>610</v>
      </c>
      <c r="U152" s="123">
        <v>43852</v>
      </c>
      <c r="V152" s="124" t="s">
        <v>611</v>
      </c>
      <c r="W152" s="125" t="s">
        <v>426</v>
      </c>
      <c r="X152" s="185">
        <v>22896720</v>
      </c>
      <c r="Y152" s="186">
        <v>0</v>
      </c>
      <c r="Z152" s="185">
        <v>22896720</v>
      </c>
      <c r="AA152" s="124" t="s">
        <v>612</v>
      </c>
      <c r="AB152" s="125">
        <v>8020</v>
      </c>
      <c r="AC152" s="124" t="s">
        <v>613</v>
      </c>
      <c r="AD152" s="123">
        <v>43852</v>
      </c>
      <c r="AE152" s="123">
        <v>44171</v>
      </c>
      <c r="AF152" s="125" t="s">
        <v>594</v>
      </c>
      <c r="AG152" s="125" t="s">
        <v>136</v>
      </c>
    </row>
    <row r="153" spans="1:33" ht="272.45" customHeight="1" x14ac:dyDescent="0.35">
      <c r="A153" s="177">
        <v>122</v>
      </c>
      <c r="B153" s="78" t="s">
        <v>195</v>
      </c>
      <c r="C153" s="78" t="s">
        <v>136</v>
      </c>
      <c r="D153" s="164">
        <v>80101706</v>
      </c>
      <c r="E153" s="78" t="s">
        <v>316</v>
      </c>
      <c r="F153" s="78" t="s">
        <v>61</v>
      </c>
      <c r="G153" s="78">
        <v>1</v>
      </c>
      <c r="H153" s="166" t="s">
        <v>91</v>
      </c>
      <c r="I153" s="78">
        <v>10.5</v>
      </c>
      <c r="J153" s="78" t="s">
        <v>139</v>
      </c>
      <c r="K153" s="78" t="s">
        <v>100</v>
      </c>
      <c r="L153" s="78" t="s">
        <v>186</v>
      </c>
      <c r="M153" s="167">
        <v>53425680</v>
      </c>
      <c r="N153" s="167">
        <v>53425680</v>
      </c>
      <c r="O153" s="78" t="s">
        <v>66</v>
      </c>
      <c r="P153" s="78" t="s">
        <v>67</v>
      </c>
      <c r="Q153" s="78" t="s">
        <v>148</v>
      </c>
      <c r="S153" s="183" t="s">
        <v>614</v>
      </c>
      <c r="T153" s="122" t="s">
        <v>615</v>
      </c>
      <c r="U153" s="123">
        <v>43854</v>
      </c>
      <c r="V153" s="124" t="s">
        <v>616</v>
      </c>
      <c r="W153" s="125" t="s">
        <v>434</v>
      </c>
      <c r="X153" s="185">
        <v>53425680</v>
      </c>
      <c r="Y153" s="186">
        <v>0</v>
      </c>
      <c r="Z153" s="185">
        <v>53425680</v>
      </c>
      <c r="AA153" s="124" t="s">
        <v>617</v>
      </c>
      <c r="AB153" s="187">
        <v>6920</v>
      </c>
      <c r="AC153" s="191" t="s">
        <v>618</v>
      </c>
      <c r="AD153" s="194">
        <v>43854</v>
      </c>
      <c r="AE153" s="194">
        <v>44173</v>
      </c>
      <c r="AF153" s="125" t="s">
        <v>594</v>
      </c>
      <c r="AG153" s="125" t="s">
        <v>136</v>
      </c>
    </row>
    <row r="154" spans="1:33" ht="272.45" customHeight="1" x14ac:dyDescent="0.35">
      <c r="A154" s="177">
        <v>123</v>
      </c>
      <c r="B154" s="78" t="s">
        <v>267</v>
      </c>
      <c r="C154" s="78" t="s">
        <v>136</v>
      </c>
      <c r="D154" s="164">
        <v>80101706</v>
      </c>
      <c r="E154" s="78" t="s">
        <v>317</v>
      </c>
      <c r="F154" s="78" t="s">
        <v>61</v>
      </c>
      <c r="G154" s="78">
        <v>1</v>
      </c>
      <c r="H154" s="166" t="s">
        <v>91</v>
      </c>
      <c r="I154" s="78">
        <v>11.5</v>
      </c>
      <c r="J154" s="78" t="s">
        <v>139</v>
      </c>
      <c r="K154" s="78" t="s">
        <v>100</v>
      </c>
      <c r="L154" s="78" t="s">
        <v>152</v>
      </c>
      <c r="M154" s="167">
        <v>104489000</v>
      </c>
      <c r="N154" s="167">
        <v>104489000</v>
      </c>
      <c r="O154" s="78" t="s">
        <v>66</v>
      </c>
      <c r="P154" s="78" t="s">
        <v>67</v>
      </c>
      <c r="Q154" s="78" t="s">
        <v>148</v>
      </c>
      <c r="S154" s="183" t="s">
        <v>619</v>
      </c>
      <c r="T154" s="122" t="s">
        <v>620</v>
      </c>
      <c r="U154" s="123">
        <v>43839</v>
      </c>
      <c r="V154" s="124" t="s">
        <v>621</v>
      </c>
      <c r="W154" s="125" t="s">
        <v>434</v>
      </c>
      <c r="X154" s="185">
        <v>104489000</v>
      </c>
      <c r="Y154" s="186">
        <v>0</v>
      </c>
      <c r="Z154" s="185">
        <v>104489000</v>
      </c>
      <c r="AA154" s="124" t="s">
        <v>622</v>
      </c>
      <c r="AB154" s="125">
        <v>720</v>
      </c>
      <c r="AC154" s="124" t="s">
        <v>478</v>
      </c>
      <c r="AD154" s="123">
        <v>43840</v>
      </c>
      <c r="AE154" s="123">
        <v>44189</v>
      </c>
      <c r="AF154" s="125" t="s">
        <v>594</v>
      </c>
      <c r="AG154" s="125" t="s">
        <v>136</v>
      </c>
    </row>
    <row r="155" spans="1:33" ht="272.45" customHeight="1" x14ac:dyDescent="0.35">
      <c r="A155" s="177">
        <v>124</v>
      </c>
      <c r="B155" s="78" t="s">
        <v>195</v>
      </c>
      <c r="C155" s="78" t="s">
        <v>136</v>
      </c>
      <c r="D155" s="164">
        <v>80101706</v>
      </c>
      <c r="E155" s="78" t="s">
        <v>318</v>
      </c>
      <c r="F155" s="78" t="s">
        <v>61</v>
      </c>
      <c r="G155" s="78">
        <v>1</v>
      </c>
      <c r="H155" s="166" t="s">
        <v>91</v>
      </c>
      <c r="I155" s="78">
        <v>10.5</v>
      </c>
      <c r="J155" s="78" t="s">
        <v>139</v>
      </c>
      <c r="K155" s="78" t="s">
        <v>100</v>
      </c>
      <c r="L155" s="78" t="s">
        <v>186</v>
      </c>
      <c r="M155" s="167">
        <v>49064400</v>
      </c>
      <c r="N155" s="167">
        <v>49064400</v>
      </c>
      <c r="O155" s="78" t="s">
        <v>66</v>
      </c>
      <c r="P155" s="78" t="s">
        <v>67</v>
      </c>
      <c r="Q155" s="78" t="s">
        <v>148</v>
      </c>
      <c r="S155" s="183" t="s">
        <v>623</v>
      </c>
      <c r="T155" s="122" t="s">
        <v>624</v>
      </c>
      <c r="U155" s="123">
        <v>43853</v>
      </c>
      <c r="V155" s="124" t="s">
        <v>625</v>
      </c>
      <c r="W155" s="125" t="s">
        <v>434</v>
      </c>
      <c r="X155" s="185">
        <v>49064400</v>
      </c>
      <c r="Y155" s="186">
        <v>0</v>
      </c>
      <c r="Z155" s="185">
        <v>49064400</v>
      </c>
      <c r="AA155" s="124" t="s">
        <v>626</v>
      </c>
      <c r="AB155" s="187">
        <v>6820</v>
      </c>
      <c r="AC155" s="191" t="s">
        <v>627</v>
      </c>
      <c r="AD155" s="194">
        <v>43853</v>
      </c>
      <c r="AE155" s="194">
        <v>44172</v>
      </c>
      <c r="AF155" s="125" t="s">
        <v>594</v>
      </c>
      <c r="AG155" s="125" t="s">
        <v>136</v>
      </c>
    </row>
    <row r="156" spans="1:33" ht="272.45" customHeight="1" x14ac:dyDescent="0.35">
      <c r="A156" s="177">
        <v>125</v>
      </c>
      <c r="B156" s="78" t="s">
        <v>272</v>
      </c>
      <c r="C156" s="78" t="s">
        <v>136</v>
      </c>
      <c r="D156" s="164">
        <v>80101706</v>
      </c>
      <c r="E156" s="78" t="s">
        <v>319</v>
      </c>
      <c r="F156" s="78" t="s">
        <v>61</v>
      </c>
      <c r="G156" s="78">
        <v>1</v>
      </c>
      <c r="H156" s="166" t="s">
        <v>91</v>
      </c>
      <c r="I156" s="78">
        <v>10.5</v>
      </c>
      <c r="J156" s="78" t="s">
        <v>139</v>
      </c>
      <c r="K156" s="78" t="s">
        <v>100</v>
      </c>
      <c r="L156" s="78" t="s">
        <v>188</v>
      </c>
      <c r="M156" s="167">
        <v>100309440</v>
      </c>
      <c r="N156" s="167">
        <v>100309440</v>
      </c>
      <c r="O156" s="78" t="s">
        <v>66</v>
      </c>
      <c r="P156" s="78" t="s">
        <v>67</v>
      </c>
      <c r="Q156" s="78" t="s">
        <v>148</v>
      </c>
      <c r="S156" s="183" t="s">
        <v>628</v>
      </c>
      <c r="T156" s="122" t="s">
        <v>629</v>
      </c>
      <c r="U156" s="123">
        <v>43859</v>
      </c>
      <c r="V156" s="124" t="s">
        <v>630</v>
      </c>
      <c r="W156" s="125" t="s">
        <v>434</v>
      </c>
      <c r="X156" s="185">
        <v>100309440</v>
      </c>
      <c r="Y156" s="186">
        <v>0</v>
      </c>
      <c r="Z156" s="185">
        <v>100309440</v>
      </c>
      <c r="AA156" s="124" t="s">
        <v>631</v>
      </c>
      <c r="AB156" s="125">
        <v>17720</v>
      </c>
      <c r="AC156" s="124" t="s">
        <v>632</v>
      </c>
      <c r="AD156" s="123">
        <v>43859</v>
      </c>
      <c r="AE156" s="123">
        <v>44178</v>
      </c>
      <c r="AF156" s="125" t="s">
        <v>594</v>
      </c>
      <c r="AG156" s="125" t="s">
        <v>136</v>
      </c>
    </row>
    <row r="157" spans="1:33" ht="272.45" customHeight="1" x14ac:dyDescent="0.35">
      <c r="A157" s="177">
        <v>126</v>
      </c>
      <c r="B157" s="78" t="s">
        <v>272</v>
      </c>
      <c r="C157" s="78" t="s">
        <v>136</v>
      </c>
      <c r="D157" s="164">
        <v>80101706</v>
      </c>
      <c r="E157" s="78" t="s">
        <v>320</v>
      </c>
      <c r="F157" s="78" t="s">
        <v>61</v>
      </c>
      <c r="G157" s="78">
        <v>1</v>
      </c>
      <c r="H157" s="166" t="s">
        <v>91</v>
      </c>
      <c r="I157" s="78">
        <v>10.5</v>
      </c>
      <c r="J157" s="78" t="s">
        <v>139</v>
      </c>
      <c r="K157" s="78" t="s">
        <v>100</v>
      </c>
      <c r="L157" s="78" t="s">
        <v>188</v>
      </c>
      <c r="M157" s="167">
        <v>100309440</v>
      </c>
      <c r="N157" s="167">
        <v>100309440</v>
      </c>
      <c r="O157" s="78" t="s">
        <v>66</v>
      </c>
      <c r="P157" s="78" t="s">
        <v>67</v>
      </c>
      <c r="Q157" s="78" t="s">
        <v>148</v>
      </c>
      <c r="S157" s="183" t="s">
        <v>633</v>
      </c>
      <c r="T157" s="122" t="s">
        <v>634</v>
      </c>
      <c r="U157" s="123">
        <v>43859</v>
      </c>
      <c r="V157" s="124" t="s">
        <v>630</v>
      </c>
      <c r="W157" s="125" t="s">
        <v>434</v>
      </c>
      <c r="X157" s="185">
        <v>100309440</v>
      </c>
      <c r="Y157" s="186">
        <v>0</v>
      </c>
      <c r="Z157" s="185">
        <v>100309440</v>
      </c>
      <c r="AA157" s="124" t="s">
        <v>635</v>
      </c>
      <c r="AB157" s="125">
        <v>17820</v>
      </c>
      <c r="AC157" s="124" t="s">
        <v>632</v>
      </c>
      <c r="AD157" s="123">
        <v>43859</v>
      </c>
      <c r="AE157" s="123">
        <v>44178</v>
      </c>
      <c r="AF157" s="125" t="s">
        <v>594</v>
      </c>
      <c r="AG157" s="125" t="s">
        <v>136</v>
      </c>
    </row>
    <row r="158" spans="1:33" ht="272.45" customHeight="1" x14ac:dyDescent="0.35">
      <c r="A158" s="177">
        <v>127</v>
      </c>
      <c r="B158" s="78" t="s">
        <v>321</v>
      </c>
      <c r="C158" s="78" t="s">
        <v>136</v>
      </c>
      <c r="D158" s="164">
        <v>80101706</v>
      </c>
      <c r="E158" s="78" t="s">
        <v>322</v>
      </c>
      <c r="F158" s="78" t="s">
        <v>61</v>
      </c>
      <c r="G158" s="78">
        <v>1</v>
      </c>
      <c r="H158" s="166" t="s">
        <v>91</v>
      </c>
      <c r="I158" s="78">
        <v>10.5</v>
      </c>
      <c r="J158" s="78" t="s">
        <v>139</v>
      </c>
      <c r="K158" s="78" t="s">
        <v>100</v>
      </c>
      <c r="L158" s="78" t="s">
        <v>186</v>
      </c>
      <c r="M158" s="167">
        <v>104489000</v>
      </c>
      <c r="N158" s="167">
        <v>104489000</v>
      </c>
      <c r="O158" s="78" t="s">
        <v>66</v>
      </c>
      <c r="P158" s="78" t="s">
        <v>67</v>
      </c>
      <c r="Q158" s="78" t="s">
        <v>148</v>
      </c>
      <c r="S158" s="183" t="s">
        <v>636</v>
      </c>
      <c r="T158" s="122" t="s">
        <v>637</v>
      </c>
      <c r="U158" s="123">
        <v>43850</v>
      </c>
      <c r="V158" s="124" t="s">
        <v>638</v>
      </c>
      <c r="W158" s="125" t="s">
        <v>434</v>
      </c>
      <c r="X158" s="185">
        <v>100551733</v>
      </c>
      <c r="Y158" s="186">
        <v>0</v>
      </c>
      <c r="Z158" s="185">
        <v>100551733</v>
      </c>
      <c r="AA158" s="124" t="s">
        <v>639</v>
      </c>
      <c r="AB158" s="125">
        <v>5920</v>
      </c>
      <c r="AC158" s="124" t="s">
        <v>640</v>
      </c>
      <c r="AD158" s="123">
        <v>43850</v>
      </c>
      <c r="AE158" s="123">
        <v>44186</v>
      </c>
      <c r="AF158" s="125" t="s">
        <v>594</v>
      </c>
      <c r="AG158" s="125" t="s">
        <v>136</v>
      </c>
    </row>
    <row r="159" spans="1:33" ht="272.45" customHeight="1" x14ac:dyDescent="0.35">
      <c r="A159" s="177">
        <v>128</v>
      </c>
      <c r="B159" s="78" t="s">
        <v>321</v>
      </c>
      <c r="C159" s="78" t="s">
        <v>136</v>
      </c>
      <c r="D159" s="164">
        <v>80101706</v>
      </c>
      <c r="E159" s="78" t="s">
        <v>323</v>
      </c>
      <c r="F159" s="78" t="s">
        <v>61</v>
      </c>
      <c r="G159" s="78">
        <v>1</v>
      </c>
      <c r="H159" s="166" t="s">
        <v>91</v>
      </c>
      <c r="I159" s="78">
        <v>10.5</v>
      </c>
      <c r="J159" s="78" t="s">
        <v>139</v>
      </c>
      <c r="K159" s="78" t="s">
        <v>100</v>
      </c>
      <c r="L159" s="78" t="s">
        <v>186</v>
      </c>
      <c r="M159" s="167">
        <v>104489000</v>
      </c>
      <c r="N159" s="167">
        <v>104489000</v>
      </c>
      <c r="O159" s="78" t="s">
        <v>66</v>
      </c>
      <c r="P159" s="78" t="s">
        <v>67</v>
      </c>
      <c r="Q159" s="78" t="s">
        <v>148</v>
      </c>
      <c r="S159" s="183" t="s">
        <v>641</v>
      </c>
      <c r="T159" s="122" t="s">
        <v>642</v>
      </c>
      <c r="U159" s="123">
        <v>43850</v>
      </c>
      <c r="V159" s="124" t="s">
        <v>643</v>
      </c>
      <c r="W159" s="125" t="s">
        <v>434</v>
      </c>
      <c r="X159" s="185">
        <v>100551733</v>
      </c>
      <c r="Y159" s="186">
        <v>0</v>
      </c>
      <c r="Z159" s="185">
        <v>100551733</v>
      </c>
      <c r="AA159" s="124" t="s">
        <v>644</v>
      </c>
      <c r="AB159" s="125">
        <v>7920</v>
      </c>
      <c r="AC159" s="124" t="s">
        <v>645</v>
      </c>
      <c r="AD159" s="123">
        <v>43850</v>
      </c>
      <c r="AE159" s="123">
        <v>44186</v>
      </c>
      <c r="AF159" s="125" t="s">
        <v>594</v>
      </c>
      <c r="AG159" s="125" t="s">
        <v>136</v>
      </c>
    </row>
    <row r="160" spans="1:33" ht="272.45" customHeight="1" x14ac:dyDescent="0.35">
      <c r="A160" s="177">
        <v>129</v>
      </c>
      <c r="B160" s="78" t="s">
        <v>321</v>
      </c>
      <c r="C160" s="78" t="s">
        <v>136</v>
      </c>
      <c r="D160" s="164">
        <v>80101706</v>
      </c>
      <c r="E160" s="78" t="s">
        <v>324</v>
      </c>
      <c r="F160" s="78" t="s">
        <v>61</v>
      </c>
      <c r="G160" s="78">
        <v>1</v>
      </c>
      <c r="H160" s="166" t="s">
        <v>91</v>
      </c>
      <c r="I160" s="78">
        <v>10.5</v>
      </c>
      <c r="J160" s="78" t="s">
        <v>139</v>
      </c>
      <c r="K160" s="78" t="s">
        <v>100</v>
      </c>
      <c r="L160" s="78" t="s">
        <v>186</v>
      </c>
      <c r="M160" s="167">
        <v>104489000</v>
      </c>
      <c r="N160" s="167">
        <v>104489000</v>
      </c>
      <c r="O160" s="78" t="s">
        <v>66</v>
      </c>
      <c r="P160" s="78" t="s">
        <v>67</v>
      </c>
      <c r="Q160" s="78" t="s">
        <v>148</v>
      </c>
      <c r="S160" s="183" t="s">
        <v>646</v>
      </c>
      <c r="T160" s="122" t="s">
        <v>647</v>
      </c>
      <c r="U160" s="123">
        <v>43850</v>
      </c>
      <c r="V160" s="124" t="s">
        <v>648</v>
      </c>
      <c r="W160" s="125" t="s">
        <v>434</v>
      </c>
      <c r="X160" s="185">
        <v>100551733</v>
      </c>
      <c r="Y160" s="186">
        <v>0</v>
      </c>
      <c r="Z160" s="185">
        <v>100551733</v>
      </c>
      <c r="AA160" s="124" t="s">
        <v>649</v>
      </c>
      <c r="AB160" s="125">
        <v>6020</v>
      </c>
      <c r="AC160" s="124" t="s">
        <v>650</v>
      </c>
      <c r="AD160" s="123">
        <v>43850</v>
      </c>
      <c r="AE160" s="123">
        <v>44183</v>
      </c>
      <c r="AF160" s="125" t="s">
        <v>594</v>
      </c>
      <c r="AG160" s="125" t="s">
        <v>136</v>
      </c>
    </row>
    <row r="161" spans="1:33" ht="272.45" customHeight="1" x14ac:dyDescent="0.35">
      <c r="A161" s="177">
        <v>130</v>
      </c>
      <c r="B161" s="78" t="s">
        <v>321</v>
      </c>
      <c r="C161" s="78" t="s">
        <v>136</v>
      </c>
      <c r="D161" s="164">
        <v>80101706</v>
      </c>
      <c r="E161" s="78" t="s">
        <v>325</v>
      </c>
      <c r="F161" s="78" t="s">
        <v>61</v>
      </c>
      <c r="G161" s="78">
        <v>1</v>
      </c>
      <c r="H161" s="166" t="s">
        <v>91</v>
      </c>
      <c r="I161" s="78">
        <v>10.5</v>
      </c>
      <c r="J161" s="78" t="s">
        <v>139</v>
      </c>
      <c r="K161" s="78" t="s">
        <v>100</v>
      </c>
      <c r="L161" s="78" t="s">
        <v>186</v>
      </c>
      <c r="M161" s="167">
        <v>104489000</v>
      </c>
      <c r="N161" s="167">
        <v>104489000</v>
      </c>
      <c r="O161" s="78" t="s">
        <v>66</v>
      </c>
      <c r="P161" s="78" t="s">
        <v>67</v>
      </c>
      <c r="Q161" s="78" t="s">
        <v>148</v>
      </c>
      <c r="S161" s="183" t="s">
        <v>651</v>
      </c>
      <c r="T161" s="122" t="s">
        <v>652</v>
      </c>
      <c r="U161" s="123">
        <v>43850</v>
      </c>
      <c r="V161" s="124" t="s">
        <v>643</v>
      </c>
      <c r="W161" s="125" t="s">
        <v>434</v>
      </c>
      <c r="X161" s="185">
        <v>100551733</v>
      </c>
      <c r="Y161" s="186">
        <v>0</v>
      </c>
      <c r="Z161" s="185">
        <v>100551733</v>
      </c>
      <c r="AA161" s="124" t="s">
        <v>644</v>
      </c>
      <c r="AB161" s="125">
        <v>7820</v>
      </c>
      <c r="AC161" s="124" t="s">
        <v>645</v>
      </c>
      <c r="AD161" s="123">
        <v>43850</v>
      </c>
      <c r="AE161" s="123">
        <v>44186</v>
      </c>
      <c r="AF161" s="125" t="s">
        <v>594</v>
      </c>
      <c r="AG161" s="125" t="s">
        <v>136</v>
      </c>
    </row>
    <row r="162" spans="1:33" ht="272.45" customHeight="1" x14ac:dyDescent="0.35">
      <c r="A162" s="177">
        <v>131</v>
      </c>
      <c r="B162" s="78" t="s">
        <v>321</v>
      </c>
      <c r="C162" s="78" t="s">
        <v>136</v>
      </c>
      <c r="D162" s="164">
        <v>80101706</v>
      </c>
      <c r="E162" s="78" t="s">
        <v>326</v>
      </c>
      <c r="F162" s="78" t="s">
        <v>61</v>
      </c>
      <c r="G162" s="78">
        <v>1</v>
      </c>
      <c r="H162" s="166" t="s">
        <v>91</v>
      </c>
      <c r="I162" s="78">
        <v>10.5</v>
      </c>
      <c r="J162" s="78" t="s">
        <v>139</v>
      </c>
      <c r="K162" s="78" t="s">
        <v>100</v>
      </c>
      <c r="L162" s="78" t="s">
        <v>186</v>
      </c>
      <c r="M162" s="167">
        <v>104489000</v>
      </c>
      <c r="N162" s="167">
        <v>104489000</v>
      </c>
      <c r="O162" s="78" t="s">
        <v>66</v>
      </c>
      <c r="P162" s="78" t="s">
        <v>67</v>
      </c>
      <c r="Q162" s="78" t="s">
        <v>148</v>
      </c>
      <c r="S162" s="183" t="s">
        <v>653</v>
      </c>
      <c r="T162" s="122" t="s">
        <v>654</v>
      </c>
      <c r="U162" s="123">
        <v>43850</v>
      </c>
      <c r="V162" s="124" t="s">
        <v>638</v>
      </c>
      <c r="W162" s="125" t="s">
        <v>434</v>
      </c>
      <c r="X162" s="185">
        <v>100551733</v>
      </c>
      <c r="Y162" s="186">
        <v>0</v>
      </c>
      <c r="Z162" s="185">
        <v>100551733</v>
      </c>
      <c r="AA162" s="124" t="s">
        <v>649</v>
      </c>
      <c r="AB162" s="125">
        <v>6120</v>
      </c>
      <c r="AC162" s="124" t="s">
        <v>640</v>
      </c>
      <c r="AD162" s="123">
        <v>43850</v>
      </c>
      <c r="AE162" s="123">
        <v>44186</v>
      </c>
      <c r="AF162" s="125" t="s">
        <v>594</v>
      </c>
      <c r="AG162" s="125" t="s">
        <v>136</v>
      </c>
    </row>
    <row r="163" spans="1:33" ht="272.45" customHeight="1" x14ac:dyDescent="0.35">
      <c r="A163" s="177">
        <v>132</v>
      </c>
      <c r="B163" s="78" t="s">
        <v>321</v>
      </c>
      <c r="C163" s="78" t="s">
        <v>136</v>
      </c>
      <c r="D163" s="164">
        <v>80101706</v>
      </c>
      <c r="E163" s="78" t="s">
        <v>327</v>
      </c>
      <c r="F163" s="78" t="s">
        <v>61</v>
      </c>
      <c r="G163" s="78">
        <v>1</v>
      </c>
      <c r="H163" s="166" t="s">
        <v>91</v>
      </c>
      <c r="I163" s="78">
        <v>10.5</v>
      </c>
      <c r="J163" s="78" t="s">
        <v>139</v>
      </c>
      <c r="K163" s="78" t="s">
        <v>100</v>
      </c>
      <c r="L163" s="78" t="s">
        <v>186</v>
      </c>
      <c r="M163" s="167">
        <v>104489000</v>
      </c>
      <c r="N163" s="167">
        <v>104489000</v>
      </c>
      <c r="O163" s="78" t="s">
        <v>66</v>
      </c>
      <c r="P163" s="78" t="s">
        <v>67</v>
      </c>
      <c r="Q163" s="78" t="s">
        <v>148</v>
      </c>
      <c r="S163" s="183" t="s">
        <v>655</v>
      </c>
      <c r="T163" s="122" t="s">
        <v>656</v>
      </c>
      <c r="U163" s="123">
        <v>43850</v>
      </c>
      <c r="V163" s="124" t="s">
        <v>657</v>
      </c>
      <c r="W163" s="125" t="s">
        <v>434</v>
      </c>
      <c r="X163" s="185">
        <v>100551733</v>
      </c>
      <c r="Y163" s="186">
        <v>0</v>
      </c>
      <c r="Z163" s="185">
        <v>100551733</v>
      </c>
      <c r="AA163" s="124" t="s">
        <v>649</v>
      </c>
      <c r="AB163" s="125">
        <v>6220</v>
      </c>
      <c r="AC163" s="124" t="s">
        <v>640</v>
      </c>
      <c r="AD163" s="123">
        <v>43850</v>
      </c>
      <c r="AE163" s="123">
        <v>44186</v>
      </c>
      <c r="AF163" s="125" t="s">
        <v>594</v>
      </c>
      <c r="AG163" s="125" t="s">
        <v>136</v>
      </c>
    </row>
    <row r="164" spans="1:33" ht="272.45" customHeight="1" x14ac:dyDescent="0.35">
      <c r="A164" s="177">
        <v>133</v>
      </c>
      <c r="B164" s="78" t="s">
        <v>321</v>
      </c>
      <c r="C164" s="78" t="s">
        <v>136</v>
      </c>
      <c r="D164" s="164">
        <v>80101706</v>
      </c>
      <c r="E164" s="78" t="s">
        <v>328</v>
      </c>
      <c r="F164" s="78" t="s">
        <v>61</v>
      </c>
      <c r="G164" s="78">
        <v>1</v>
      </c>
      <c r="H164" s="166" t="s">
        <v>91</v>
      </c>
      <c r="I164" s="78">
        <v>10.5</v>
      </c>
      <c r="J164" s="78" t="s">
        <v>139</v>
      </c>
      <c r="K164" s="78" t="s">
        <v>100</v>
      </c>
      <c r="L164" s="78" t="s">
        <v>186</v>
      </c>
      <c r="M164" s="167">
        <v>104489000</v>
      </c>
      <c r="N164" s="167">
        <v>104489000</v>
      </c>
      <c r="O164" s="78" t="s">
        <v>66</v>
      </c>
      <c r="P164" s="78" t="s">
        <v>67</v>
      </c>
      <c r="Q164" s="78" t="s">
        <v>148</v>
      </c>
      <c r="S164" s="183" t="s">
        <v>658</v>
      </c>
      <c r="T164" s="122" t="s">
        <v>659</v>
      </c>
      <c r="U164" s="123">
        <v>43850</v>
      </c>
      <c r="V164" s="124" t="s">
        <v>643</v>
      </c>
      <c r="W164" s="125" t="s">
        <v>434</v>
      </c>
      <c r="X164" s="185">
        <v>100551733</v>
      </c>
      <c r="Y164" s="186">
        <v>0</v>
      </c>
      <c r="Z164" s="185">
        <v>100551733</v>
      </c>
      <c r="AA164" s="124" t="s">
        <v>644</v>
      </c>
      <c r="AB164" s="125">
        <v>7720</v>
      </c>
      <c r="AC164" s="124" t="s">
        <v>645</v>
      </c>
      <c r="AD164" s="123">
        <v>43850</v>
      </c>
      <c r="AE164" s="123">
        <v>44186</v>
      </c>
      <c r="AF164" s="125" t="s">
        <v>594</v>
      </c>
      <c r="AG164" s="125" t="s">
        <v>136</v>
      </c>
    </row>
    <row r="165" spans="1:33" ht="272.45" customHeight="1" x14ac:dyDescent="0.35">
      <c r="A165" s="177">
        <v>134</v>
      </c>
      <c r="B165" s="78" t="s">
        <v>321</v>
      </c>
      <c r="C165" s="78" t="s">
        <v>136</v>
      </c>
      <c r="D165" s="164">
        <v>80101706</v>
      </c>
      <c r="E165" s="78" t="s">
        <v>329</v>
      </c>
      <c r="F165" s="78" t="s">
        <v>61</v>
      </c>
      <c r="G165" s="78">
        <v>1</v>
      </c>
      <c r="H165" s="166" t="s">
        <v>84</v>
      </c>
      <c r="I165" s="78">
        <v>8.5</v>
      </c>
      <c r="J165" s="78" t="s">
        <v>139</v>
      </c>
      <c r="K165" s="78" t="s">
        <v>100</v>
      </c>
      <c r="L165" s="78" t="s">
        <v>186</v>
      </c>
      <c r="M165" s="167">
        <v>104489000</v>
      </c>
      <c r="N165" s="167">
        <v>104489000</v>
      </c>
      <c r="O165" s="78" t="s">
        <v>66</v>
      </c>
      <c r="P165" s="78" t="s">
        <v>67</v>
      </c>
      <c r="Q165" s="78" t="s">
        <v>148</v>
      </c>
      <c r="S165" s="183" t="s">
        <v>1147</v>
      </c>
      <c r="T165" s="122" t="s">
        <v>1148</v>
      </c>
      <c r="U165" s="184">
        <v>43943</v>
      </c>
      <c r="V165" s="124" t="s">
        <v>1149</v>
      </c>
      <c r="W165" s="125" t="s">
        <v>434</v>
      </c>
      <c r="X165" s="185">
        <v>72688000</v>
      </c>
      <c r="Y165" s="186">
        <v>0</v>
      </c>
      <c r="Z165" s="185">
        <v>72688000</v>
      </c>
      <c r="AA165" s="124" t="s">
        <v>1150</v>
      </c>
      <c r="AB165" s="125">
        <v>7620</v>
      </c>
      <c r="AC165" s="124" t="s">
        <v>1151</v>
      </c>
      <c r="AD165" s="123">
        <v>43943</v>
      </c>
      <c r="AE165" s="123">
        <v>44186</v>
      </c>
      <c r="AF165" s="125" t="s">
        <v>1152</v>
      </c>
      <c r="AG165" s="125" t="s">
        <v>1153</v>
      </c>
    </row>
    <row r="166" spans="1:33" ht="272.45" customHeight="1" x14ac:dyDescent="0.35">
      <c r="A166" s="177">
        <v>135</v>
      </c>
      <c r="B166" s="78" t="s">
        <v>321</v>
      </c>
      <c r="C166" s="78" t="s">
        <v>136</v>
      </c>
      <c r="D166" s="164">
        <v>80101706</v>
      </c>
      <c r="E166" s="78" t="s">
        <v>330</v>
      </c>
      <c r="F166" s="78" t="s">
        <v>61</v>
      </c>
      <c r="G166" s="78">
        <v>1</v>
      </c>
      <c r="H166" s="166" t="s">
        <v>91</v>
      </c>
      <c r="I166" s="78">
        <v>10.5</v>
      </c>
      <c r="J166" s="78" t="s">
        <v>139</v>
      </c>
      <c r="K166" s="78" t="s">
        <v>100</v>
      </c>
      <c r="L166" s="78" t="s">
        <v>186</v>
      </c>
      <c r="M166" s="167">
        <v>104489000</v>
      </c>
      <c r="N166" s="167">
        <v>104489000</v>
      </c>
      <c r="O166" s="78" t="s">
        <v>66</v>
      </c>
      <c r="P166" s="78" t="s">
        <v>67</v>
      </c>
      <c r="Q166" s="78" t="s">
        <v>148</v>
      </c>
      <c r="S166" s="183" t="s">
        <v>660</v>
      </c>
      <c r="T166" s="122" t="s">
        <v>661</v>
      </c>
      <c r="U166" s="123">
        <v>43850</v>
      </c>
      <c r="V166" s="124" t="s">
        <v>638</v>
      </c>
      <c r="W166" s="125" t="s">
        <v>434</v>
      </c>
      <c r="X166" s="185">
        <v>100551733</v>
      </c>
      <c r="Y166" s="186">
        <v>0</v>
      </c>
      <c r="Z166" s="185">
        <v>100551733</v>
      </c>
      <c r="AA166" s="124" t="s">
        <v>649</v>
      </c>
      <c r="AB166" s="125">
        <v>6320</v>
      </c>
      <c r="AC166" s="124" t="s">
        <v>645</v>
      </c>
      <c r="AD166" s="123">
        <v>43850</v>
      </c>
      <c r="AE166" s="123">
        <v>44186</v>
      </c>
      <c r="AF166" s="125" t="s">
        <v>594</v>
      </c>
      <c r="AG166" s="125" t="s">
        <v>136</v>
      </c>
    </row>
    <row r="167" spans="1:33" ht="272.45" customHeight="1" x14ac:dyDescent="0.35">
      <c r="A167" s="177">
        <v>136</v>
      </c>
      <c r="B167" s="78" t="s">
        <v>321</v>
      </c>
      <c r="C167" s="78" t="s">
        <v>136</v>
      </c>
      <c r="D167" s="164">
        <v>80101706</v>
      </c>
      <c r="E167" s="78" t="s">
        <v>331</v>
      </c>
      <c r="F167" s="78" t="s">
        <v>61</v>
      </c>
      <c r="G167" s="78">
        <v>1</v>
      </c>
      <c r="H167" s="166" t="s">
        <v>91</v>
      </c>
      <c r="I167" s="78">
        <v>10.5</v>
      </c>
      <c r="J167" s="78" t="s">
        <v>139</v>
      </c>
      <c r="K167" s="78" t="s">
        <v>100</v>
      </c>
      <c r="L167" s="78" t="s">
        <v>186</v>
      </c>
      <c r="M167" s="167">
        <v>104489000</v>
      </c>
      <c r="N167" s="167">
        <v>104489000</v>
      </c>
      <c r="O167" s="78" t="s">
        <v>66</v>
      </c>
      <c r="P167" s="78" t="s">
        <v>67</v>
      </c>
      <c r="Q167" s="78" t="s">
        <v>148</v>
      </c>
      <c r="S167" s="183" t="s">
        <v>662</v>
      </c>
      <c r="T167" s="122" t="s">
        <v>663</v>
      </c>
      <c r="U167" s="123">
        <v>43850</v>
      </c>
      <c r="V167" s="124" t="s">
        <v>664</v>
      </c>
      <c r="W167" s="125" t="s">
        <v>434</v>
      </c>
      <c r="X167" s="185">
        <v>100551733</v>
      </c>
      <c r="Y167" s="186">
        <v>0</v>
      </c>
      <c r="Z167" s="185">
        <v>100551733</v>
      </c>
      <c r="AA167" s="124" t="s">
        <v>649</v>
      </c>
      <c r="AB167" s="125">
        <v>6420</v>
      </c>
      <c r="AC167" s="124" t="s">
        <v>645</v>
      </c>
      <c r="AD167" s="123">
        <v>43850</v>
      </c>
      <c r="AE167" s="123">
        <v>44186</v>
      </c>
      <c r="AF167" s="125" t="s">
        <v>594</v>
      </c>
      <c r="AG167" s="125" t="s">
        <v>136</v>
      </c>
    </row>
    <row r="168" spans="1:33" ht="272.45" customHeight="1" x14ac:dyDescent="0.35">
      <c r="A168" s="177">
        <v>137</v>
      </c>
      <c r="B168" s="78" t="s">
        <v>276</v>
      </c>
      <c r="C168" s="78" t="s">
        <v>136</v>
      </c>
      <c r="D168" s="164">
        <v>80101706</v>
      </c>
      <c r="E168" s="78" t="s">
        <v>332</v>
      </c>
      <c r="F168" s="78" t="s">
        <v>61</v>
      </c>
      <c r="G168" s="78">
        <v>1</v>
      </c>
      <c r="H168" s="166" t="s">
        <v>91</v>
      </c>
      <c r="I168" s="78">
        <v>10.5</v>
      </c>
      <c r="J168" s="78" t="s">
        <v>139</v>
      </c>
      <c r="K168" s="78" t="s">
        <v>100</v>
      </c>
      <c r="L168" s="78" t="s">
        <v>186</v>
      </c>
      <c r="M168" s="167">
        <v>63238560</v>
      </c>
      <c r="N168" s="167">
        <v>63238560</v>
      </c>
      <c r="O168" s="78" t="s">
        <v>66</v>
      </c>
      <c r="P168" s="78" t="s">
        <v>67</v>
      </c>
      <c r="Q168" s="78" t="s">
        <v>148</v>
      </c>
      <c r="S168" s="183" t="s">
        <v>900</v>
      </c>
      <c r="T168" s="122" t="s">
        <v>901</v>
      </c>
      <c r="U168" s="123">
        <v>43861</v>
      </c>
      <c r="V168" s="124" t="s">
        <v>902</v>
      </c>
      <c r="W168" s="125" t="s">
        <v>434</v>
      </c>
      <c r="X168" s="185">
        <v>62636287</v>
      </c>
      <c r="Y168" s="186">
        <v>0</v>
      </c>
      <c r="Z168" s="185">
        <v>62636287</v>
      </c>
      <c r="AA168" s="124" t="s">
        <v>903</v>
      </c>
      <c r="AB168" s="125">
        <v>15420</v>
      </c>
      <c r="AC168" s="124" t="s">
        <v>904</v>
      </c>
      <c r="AD168" s="123">
        <v>43864</v>
      </c>
      <c r="AE168" s="123">
        <v>44179</v>
      </c>
      <c r="AF168" s="125" t="s">
        <v>594</v>
      </c>
      <c r="AG168" s="125" t="s">
        <v>136</v>
      </c>
    </row>
    <row r="169" spans="1:33" ht="272.45" customHeight="1" x14ac:dyDescent="0.35">
      <c r="A169" s="177">
        <v>138</v>
      </c>
      <c r="B169" s="78" t="s">
        <v>321</v>
      </c>
      <c r="C169" s="78" t="s">
        <v>136</v>
      </c>
      <c r="D169" s="164">
        <v>80101706</v>
      </c>
      <c r="E169" s="78" t="s">
        <v>333</v>
      </c>
      <c r="F169" s="78" t="s">
        <v>61</v>
      </c>
      <c r="G169" s="78">
        <v>1</v>
      </c>
      <c r="H169" s="166" t="s">
        <v>91</v>
      </c>
      <c r="I169" s="78">
        <v>10.5</v>
      </c>
      <c r="J169" s="78" t="s">
        <v>139</v>
      </c>
      <c r="K169" s="78" t="s">
        <v>100</v>
      </c>
      <c r="L169" s="78" t="s">
        <v>186</v>
      </c>
      <c r="M169" s="167">
        <v>104489000</v>
      </c>
      <c r="N169" s="167">
        <v>104489000</v>
      </c>
      <c r="O169" s="78" t="s">
        <v>66</v>
      </c>
      <c r="P169" s="78" t="s">
        <v>67</v>
      </c>
      <c r="Q169" s="78" t="s">
        <v>148</v>
      </c>
      <c r="S169" s="183" t="s">
        <v>665</v>
      </c>
      <c r="T169" s="122" t="s">
        <v>666</v>
      </c>
      <c r="U169" s="123">
        <v>43850</v>
      </c>
      <c r="V169" s="124" t="s">
        <v>638</v>
      </c>
      <c r="W169" s="125" t="s">
        <v>434</v>
      </c>
      <c r="X169" s="185">
        <v>100551733</v>
      </c>
      <c r="Y169" s="186">
        <v>0</v>
      </c>
      <c r="Z169" s="185">
        <v>100551733</v>
      </c>
      <c r="AA169" s="124" t="s">
        <v>649</v>
      </c>
      <c r="AB169" s="125">
        <v>6520</v>
      </c>
      <c r="AC169" s="124" t="s">
        <v>645</v>
      </c>
      <c r="AD169" s="123">
        <v>43850</v>
      </c>
      <c r="AE169" s="123">
        <v>44186</v>
      </c>
      <c r="AF169" s="125" t="s">
        <v>594</v>
      </c>
      <c r="AG169" s="125" t="s">
        <v>136</v>
      </c>
    </row>
    <row r="170" spans="1:33" ht="272.45" customHeight="1" x14ac:dyDescent="0.35">
      <c r="A170" s="177">
        <v>139</v>
      </c>
      <c r="B170" s="78" t="s">
        <v>321</v>
      </c>
      <c r="C170" s="78" t="s">
        <v>136</v>
      </c>
      <c r="D170" s="164">
        <v>80101706</v>
      </c>
      <c r="E170" s="78" t="s">
        <v>334</v>
      </c>
      <c r="F170" s="78" t="s">
        <v>61</v>
      </c>
      <c r="G170" s="78">
        <v>1</v>
      </c>
      <c r="H170" s="166" t="s">
        <v>91</v>
      </c>
      <c r="I170" s="78">
        <v>10.5</v>
      </c>
      <c r="J170" s="78" t="s">
        <v>139</v>
      </c>
      <c r="K170" s="78" t="s">
        <v>100</v>
      </c>
      <c r="L170" s="78" t="s">
        <v>186</v>
      </c>
      <c r="M170" s="167">
        <v>104489000</v>
      </c>
      <c r="N170" s="167">
        <v>104489000</v>
      </c>
      <c r="O170" s="78" t="s">
        <v>66</v>
      </c>
      <c r="P170" s="78" t="s">
        <v>67</v>
      </c>
      <c r="Q170" s="78" t="s">
        <v>148</v>
      </c>
      <c r="S170" s="183" t="s">
        <v>667</v>
      </c>
      <c r="T170" s="122" t="s">
        <v>668</v>
      </c>
      <c r="U170" s="123">
        <v>43850</v>
      </c>
      <c r="V170" s="124" t="s">
        <v>669</v>
      </c>
      <c r="W170" s="125" t="s">
        <v>434</v>
      </c>
      <c r="X170" s="185">
        <v>100551733</v>
      </c>
      <c r="Y170" s="186">
        <v>0</v>
      </c>
      <c r="Z170" s="185">
        <v>100551733</v>
      </c>
      <c r="AA170" s="124" t="s">
        <v>649</v>
      </c>
      <c r="AB170" s="125">
        <v>6620</v>
      </c>
      <c r="AC170" s="124" t="s">
        <v>645</v>
      </c>
      <c r="AD170" s="123">
        <v>43850</v>
      </c>
      <c r="AE170" s="123">
        <v>44186</v>
      </c>
      <c r="AF170" s="125" t="s">
        <v>594</v>
      </c>
      <c r="AG170" s="125" t="s">
        <v>136</v>
      </c>
    </row>
    <row r="171" spans="1:33" ht="272.45" customHeight="1" x14ac:dyDescent="0.35">
      <c r="A171" s="177">
        <v>140</v>
      </c>
      <c r="B171" s="78" t="s">
        <v>321</v>
      </c>
      <c r="C171" s="78" t="s">
        <v>136</v>
      </c>
      <c r="D171" s="164">
        <v>80101706</v>
      </c>
      <c r="E171" s="78" t="s">
        <v>335</v>
      </c>
      <c r="F171" s="78" t="s">
        <v>61</v>
      </c>
      <c r="G171" s="78">
        <v>1</v>
      </c>
      <c r="H171" s="166" t="s">
        <v>91</v>
      </c>
      <c r="I171" s="78">
        <v>10.5</v>
      </c>
      <c r="J171" s="78" t="s">
        <v>139</v>
      </c>
      <c r="K171" s="78" t="s">
        <v>100</v>
      </c>
      <c r="L171" s="78" t="s">
        <v>186</v>
      </c>
      <c r="M171" s="167">
        <v>104489000</v>
      </c>
      <c r="N171" s="167">
        <v>104489000</v>
      </c>
      <c r="O171" s="78" t="s">
        <v>66</v>
      </c>
      <c r="P171" s="78" t="s">
        <v>67</v>
      </c>
      <c r="Q171" s="78" t="s">
        <v>148</v>
      </c>
      <c r="S171" s="183" t="s">
        <v>670</v>
      </c>
      <c r="T171" s="122" t="s">
        <v>671</v>
      </c>
      <c r="U171" s="123">
        <v>43850</v>
      </c>
      <c r="V171" s="124" t="s">
        <v>643</v>
      </c>
      <c r="W171" s="125" t="s">
        <v>434</v>
      </c>
      <c r="X171" s="185">
        <v>100551733</v>
      </c>
      <c r="Y171" s="186">
        <v>0</v>
      </c>
      <c r="Z171" s="185">
        <v>100551733</v>
      </c>
      <c r="AA171" s="124" t="s">
        <v>644</v>
      </c>
      <c r="AB171" s="125">
        <v>7520</v>
      </c>
      <c r="AC171" s="124" t="s">
        <v>645</v>
      </c>
      <c r="AD171" s="123">
        <v>43850</v>
      </c>
      <c r="AE171" s="123">
        <v>44186</v>
      </c>
      <c r="AF171" s="125" t="s">
        <v>594</v>
      </c>
      <c r="AG171" s="125" t="s">
        <v>136</v>
      </c>
    </row>
    <row r="172" spans="1:33" s="26" customFormat="1" ht="272.45" customHeight="1" x14ac:dyDescent="0.35">
      <c r="A172" s="177">
        <v>141</v>
      </c>
      <c r="B172" s="78" t="s">
        <v>321</v>
      </c>
      <c r="C172" s="78" t="s">
        <v>136</v>
      </c>
      <c r="D172" s="164">
        <v>80101706</v>
      </c>
      <c r="E172" s="78" t="s">
        <v>336</v>
      </c>
      <c r="F172" s="78" t="s">
        <v>61</v>
      </c>
      <c r="G172" s="78">
        <v>1</v>
      </c>
      <c r="H172" s="166" t="s">
        <v>91</v>
      </c>
      <c r="I172" s="78">
        <v>10.5</v>
      </c>
      <c r="J172" s="78" t="s">
        <v>139</v>
      </c>
      <c r="K172" s="78" t="s">
        <v>100</v>
      </c>
      <c r="L172" s="78" t="s">
        <v>186</v>
      </c>
      <c r="M172" s="167">
        <v>104489000</v>
      </c>
      <c r="N172" s="167">
        <v>104489000</v>
      </c>
      <c r="O172" s="78" t="s">
        <v>66</v>
      </c>
      <c r="P172" s="78" t="s">
        <v>67</v>
      </c>
      <c r="Q172" s="78" t="s">
        <v>148</v>
      </c>
      <c r="R172" s="25"/>
      <c r="S172" s="183" t="s">
        <v>672</v>
      </c>
      <c r="T172" s="122" t="s">
        <v>673</v>
      </c>
      <c r="U172" s="123">
        <v>43850</v>
      </c>
      <c r="V172" s="124" t="s">
        <v>643</v>
      </c>
      <c r="W172" s="125" t="s">
        <v>434</v>
      </c>
      <c r="X172" s="185">
        <v>100551733</v>
      </c>
      <c r="Y172" s="186">
        <v>0</v>
      </c>
      <c r="Z172" s="185">
        <v>100551733</v>
      </c>
      <c r="AA172" s="124" t="s">
        <v>644</v>
      </c>
      <c r="AB172" s="125">
        <v>7420</v>
      </c>
      <c r="AC172" s="124" t="s">
        <v>645</v>
      </c>
      <c r="AD172" s="123">
        <v>43850</v>
      </c>
      <c r="AE172" s="123">
        <v>44186</v>
      </c>
      <c r="AF172" s="125" t="s">
        <v>594</v>
      </c>
      <c r="AG172" s="125" t="s">
        <v>136</v>
      </c>
    </row>
    <row r="173" spans="1:33" ht="272.45" customHeight="1" x14ac:dyDescent="0.35">
      <c r="A173" s="177">
        <v>142</v>
      </c>
      <c r="B173" s="78" t="s">
        <v>195</v>
      </c>
      <c r="C173" s="78" t="s">
        <v>136</v>
      </c>
      <c r="D173" s="164">
        <v>80101706</v>
      </c>
      <c r="E173" s="78" t="s">
        <v>337</v>
      </c>
      <c r="F173" s="78" t="s">
        <v>61</v>
      </c>
      <c r="G173" s="78">
        <v>1</v>
      </c>
      <c r="H173" s="166" t="s">
        <v>91</v>
      </c>
      <c r="I173" s="78">
        <v>11</v>
      </c>
      <c r="J173" s="78" t="s">
        <v>139</v>
      </c>
      <c r="K173" s="78" t="s">
        <v>100</v>
      </c>
      <c r="L173" s="78" t="s">
        <v>186</v>
      </c>
      <c r="M173" s="167">
        <v>75387840</v>
      </c>
      <c r="N173" s="167">
        <v>75387840</v>
      </c>
      <c r="O173" s="78" t="s">
        <v>66</v>
      </c>
      <c r="P173" s="78" t="s">
        <v>67</v>
      </c>
      <c r="Q173" s="78" t="s">
        <v>148</v>
      </c>
      <c r="S173" s="183" t="s">
        <v>962</v>
      </c>
      <c r="T173" s="122" t="s">
        <v>963</v>
      </c>
      <c r="U173" s="123">
        <v>43853</v>
      </c>
      <c r="V173" s="124" t="s">
        <v>964</v>
      </c>
      <c r="W173" s="125" t="s">
        <v>434</v>
      </c>
      <c r="X173" s="196">
        <v>75387840</v>
      </c>
      <c r="Y173" s="195">
        <v>-8909472</v>
      </c>
      <c r="Z173" s="196">
        <f>X173+Y173</f>
        <v>66478368</v>
      </c>
      <c r="AA173" s="124" t="s">
        <v>965</v>
      </c>
      <c r="AB173" s="125">
        <v>11920</v>
      </c>
      <c r="AC173" s="124" t="s">
        <v>966</v>
      </c>
      <c r="AD173" s="123">
        <v>43853</v>
      </c>
      <c r="AE173" s="123">
        <v>44186</v>
      </c>
      <c r="AF173" s="125" t="s">
        <v>594</v>
      </c>
      <c r="AG173" s="125" t="s">
        <v>136</v>
      </c>
    </row>
    <row r="174" spans="1:33" ht="272.45" customHeight="1" x14ac:dyDescent="0.35">
      <c r="A174" s="177">
        <v>143</v>
      </c>
      <c r="B174" s="78" t="s">
        <v>321</v>
      </c>
      <c r="C174" s="78" t="s">
        <v>136</v>
      </c>
      <c r="D174" s="164">
        <v>80101706</v>
      </c>
      <c r="E174" s="78" t="s">
        <v>338</v>
      </c>
      <c r="F174" s="78" t="s">
        <v>61</v>
      </c>
      <c r="G174" s="78">
        <v>1</v>
      </c>
      <c r="H174" s="166" t="s">
        <v>91</v>
      </c>
      <c r="I174" s="78">
        <v>10.5</v>
      </c>
      <c r="J174" s="78" t="s">
        <v>139</v>
      </c>
      <c r="K174" s="78" t="s">
        <v>100</v>
      </c>
      <c r="L174" s="78" t="s">
        <v>186</v>
      </c>
      <c r="M174" s="167">
        <v>104489000</v>
      </c>
      <c r="N174" s="167">
        <v>104489000</v>
      </c>
      <c r="O174" s="78" t="s">
        <v>66</v>
      </c>
      <c r="P174" s="78" t="s">
        <v>67</v>
      </c>
      <c r="Q174" s="78" t="s">
        <v>148</v>
      </c>
      <c r="S174" s="183" t="s">
        <v>910</v>
      </c>
      <c r="T174" s="122" t="s">
        <v>911</v>
      </c>
      <c r="U174" s="123">
        <v>43868</v>
      </c>
      <c r="V174" s="124" t="s">
        <v>669</v>
      </c>
      <c r="W174" s="125" t="s">
        <v>434</v>
      </c>
      <c r="X174" s="185">
        <v>95100133</v>
      </c>
      <c r="Y174" s="186">
        <v>0</v>
      </c>
      <c r="Z174" s="185">
        <v>95100133</v>
      </c>
      <c r="AA174" s="124" t="s">
        <v>912</v>
      </c>
      <c r="AB174" s="125">
        <v>7320</v>
      </c>
      <c r="AC174" s="124" t="s">
        <v>913</v>
      </c>
      <c r="AD174" s="123">
        <v>43868</v>
      </c>
      <c r="AE174" s="123">
        <v>44186</v>
      </c>
      <c r="AF174" s="125" t="s">
        <v>594</v>
      </c>
      <c r="AG174" s="125" t="s">
        <v>136</v>
      </c>
    </row>
    <row r="175" spans="1:33" ht="272.45" customHeight="1" x14ac:dyDescent="0.35">
      <c r="A175" s="177">
        <v>144</v>
      </c>
      <c r="B175" s="78" t="s">
        <v>195</v>
      </c>
      <c r="C175" s="78" t="s">
        <v>161</v>
      </c>
      <c r="D175" s="164">
        <v>80101706</v>
      </c>
      <c r="E175" s="78" t="s">
        <v>339</v>
      </c>
      <c r="F175" s="78" t="s">
        <v>61</v>
      </c>
      <c r="G175" s="78">
        <v>1</v>
      </c>
      <c r="H175" s="166" t="s">
        <v>91</v>
      </c>
      <c r="I175" s="78">
        <v>10.5</v>
      </c>
      <c r="J175" s="78" t="s">
        <v>139</v>
      </c>
      <c r="K175" s="78" t="s">
        <v>100</v>
      </c>
      <c r="L175" s="78" t="s">
        <v>186</v>
      </c>
      <c r="M175" s="167">
        <v>38161200</v>
      </c>
      <c r="N175" s="167">
        <v>38161200</v>
      </c>
      <c r="O175" s="78" t="s">
        <v>66</v>
      </c>
      <c r="P175" s="78" t="s">
        <v>67</v>
      </c>
      <c r="Q175" s="78" t="s">
        <v>132</v>
      </c>
      <c r="S175" s="183" t="s">
        <v>674</v>
      </c>
      <c r="T175" s="122" t="s">
        <v>675</v>
      </c>
      <c r="U175" s="123">
        <v>43853</v>
      </c>
      <c r="V175" s="124" t="s">
        <v>676</v>
      </c>
      <c r="W175" s="125" t="s">
        <v>434</v>
      </c>
      <c r="X175" s="185">
        <v>38161200</v>
      </c>
      <c r="Y175" s="186">
        <v>0</v>
      </c>
      <c r="Z175" s="185">
        <v>38161200</v>
      </c>
      <c r="AA175" s="124" t="s">
        <v>677</v>
      </c>
      <c r="AB175" s="187">
        <v>7220</v>
      </c>
      <c r="AC175" s="191" t="s">
        <v>678</v>
      </c>
      <c r="AD175" s="194">
        <v>43853</v>
      </c>
      <c r="AE175" s="194">
        <v>44171</v>
      </c>
      <c r="AF175" s="125" t="s">
        <v>679</v>
      </c>
      <c r="AG175" s="125" t="s">
        <v>680</v>
      </c>
    </row>
    <row r="176" spans="1:33" ht="272.45" customHeight="1" x14ac:dyDescent="0.35">
      <c r="A176" s="177">
        <v>145</v>
      </c>
      <c r="B176" s="78" t="s">
        <v>272</v>
      </c>
      <c r="C176" s="78" t="s">
        <v>180</v>
      </c>
      <c r="D176" s="164">
        <v>80101706</v>
      </c>
      <c r="E176" s="78" t="s">
        <v>340</v>
      </c>
      <c r="F176" s="78" t="s">
        <v>61</v>
      </c>
      <c r="G176" s="78">
        <v>1</v>
      </c>
      <c r="H176" s="166" t="s">
        <v>98</v>
      </c>
      <c r="I176" s="78">
        <v>10.5</v>
      </c>
      <c r="J176" s="78" t="s">
        <v>139</v>
      </c>
      <c r="K176" s="78" t="s">
        <v>100</v>
      </c>
      <c r="L176" s="78" t="s">
        <v>188</v>
      </c>
      <c r="M176" s="167">
        <v>82864320</v>
      </c>
      <c r="N176" s="167">
        <v>82864320</v>
      </c>
      <c r="O176" s="78" t="s">
        <v>66</v>
      </c>
      <c r="P176" s="78" t="s">
        <v>67</v>
      </c>
      <c r="Q176" s="78" t="s">
        <v>181</v>
      </c>
      <c r="S176" s="183" t="s">
        <v>967</v>
      </c>
      <c r="T176" s="122" t="s">
        <v>968</v>
      </c>
      <c r="U176" s="123">
        <v>43873</v>
      </c>
      <c r="V176" s="124" t="s">
        <v>969</v>
      </c>
      <c r="W176" s="125" t="s">
        <v>434</v>
      </c>
      <c r="X176" s="196">
        <v>81812075</v>
      </c>
      <c r="Y176" s="195">
        <v>-15783680</v>
      </c>
      <c r="Z176" s="196">
        <f>X176+Y176</f>
        <v>66028395</v>
      </c>
      <c r="AA176" s="124" t="s">
        <v>970</v>
      </c>
      <c r="AB176" s="125">
        <v>19220</v>
      </c>
      <c r="AC176" s="124" t="s">
        <v>950</v>
      </c>
      <c r="AD176" s="123">
        <v>43874</v>
      </c>
      <c r="AE176" s="123">
        <v>44188</v>
      </c>
      <c r="AF176" s="125" t="s">
        <v>686</v>
      </c>
      <c r="AG176" s="125" t="s">
        <v>180</v>
      </c>
    </row>
    <row r="177" spans="1:33" ht="272.45" customHeight="1" x14ac:dyDescent="0.35">
      <c r="A177" s="177">
        <v>146</v>
      </c>
      <c r="B177" s="78" t="s">
        <v>282</v>
      </c>
      <c r="C177" s="78" t="s">
        <v>180</v>
      </c>
      <c r="D177" s="164">
        <v>80101706</v>
      </c>
      <c r="E177" s="78" t="s">
        <v>420</v>
      </c>
      <c r="F177" s="78" t="s">
        <v>61</v>
      </c>
      <c r="G177" s="78">
        <v>1</v>
      </c>
      <c r="H177" s="166" t="s">
        <v>91</v>
      </c>
      <c r="I177" s="78">
        <v>11</v>
      </c>
      <c r="J177" s="78" t="s">
        <v>139</v>
      </c>
      <c r="K177" s="78" t="s">
        <v>100</v>
      </c>
      <c r="L177" s="78" t="s">
        <v>188</v>
      </c>
      <c r="M177" s="167">
        <v>31982720</v>
      </c>
      <c r="N177" s="167">
        <v>31982720</v>
      </c>
      <c r="O177" s="78" t="s">
        <v>66</v>
      </c>
      <c r="P177" s="78" t="s">
        <v>67</v>
      </c>
      <c r="Q177" s="78" t="s">
        <v>181</v>
      </c>
      <c r="S177" s="183" t="s">
        <v>681</v>
      </c>
      <c r="T177" s="122" t="s">
        <v>682</v>
      </c>
      <c r="U177" s="123">
        <v>43853</v>
      </c>
      <c r="V177" s="124" t="s">
        <v>683</v>
      </c>
      <c r="W177" s="125" t="s">
        <v>434</v>
      </c>
      <c r="X177" s="185">
        <v>31900000</v>
      </c>
      <c r="Y177" s="186">
        <v>0</v>
      </c>
      <c r="Z177" s="185">
        <v>31900000</v>
      </c>
      <c r="AA177" s="124" t="s">
        <v>684</v>
      </c>
      <c r="AB177" s="125">
        <v>10420</v>
      </c>
      <c r="AC177" s="124" t="s">
        <v>685</v>
      </c>
      <c r="AD177" s="123">
        <v>43853</v>
      </c>
      <c r="AE177" s="123">
        <v>44186</v>
      </c>
      <c r="AF177" s="125" t="s">
        <v>686</v>
      </c>
      <c r="AG177" s="125" t="s">
        <v>180</v>
      </c>
    </row>
    <row r="178" spans="1:33" ht="272.45" customHeight="1" x14ac:dyDescent="0.35">
      <c r="A178" s="177">
        <v>147</v>
      </c>
      <c r="B178" s="78" t="s">
        <v>341</v>
      </c>
      <c r="C178" s="78" t="s">
        <v>180</v>
      </c>
      <c r="D178" s="164">
        <v>80101706</v>
      </c>
      <c r="E178" s="78" t="s">
        <v>342</v>
      </c>
      <c r="F178" s="78" t="s">
        <v>61</v>
      </c>
      <c r="G178" s="78">
        <v>1</v>
      </c>
      <c r="H178" s="166" t="s">
        <v>91</v>
      </c>
      <c r="I178" s="78">
        <v>10.5</v>
      </c>
      <c r="J178" s="78" t="s">
        <v>139</v>
      </c>
      <c r="K178" s="78" t="s">
        <v>100</v>
      </c>
      <c r="L178" s="78" t="s">
        <v>186</v>
      </c>
      <c r="M178" s="167">
        <v>82864320</v>
      </c>
      <c r="N178" s="167">
        <v>82864320</v>
      </c>
      <c r="O178" s="78" t="s">
        <v>66</v>
      </c>
      <c r="P178" s="78" t="s">
        <v>67</v>
      </c>
      <c r="Q178" s="78" t="s">
        <v>181</v>
      </c>
      <c r="S178" s="183" t="s">
        <v>687</v>
      </c>
      <c r="T178" s="122" t="s">
        <v>688</v>
      </c>
      <c r="U178" s="123">
        <v>43861</v>
      </c>
      <c r="V178" s="124" t="s">
        <v>689</v>
      </c>
      <c r="W178" s="125" t="s">
        <v>434</v>
      </c>
      <c r="X178" s="196">
        <v>82864320</v>
      </c>
      <c r="Y178" s="195">
        <v>-3682859</v>
      </c>
      <c r="Z178" s="196">
        <f>X178+Y178</f>
        <v>79181461</v>
      </c>
      <c r="AA178" s="124" t="s">
        <v>690</v>
      </c>
      <c r="AB178" s="187">
        <v>14020</v>
      </c>
      <c r="AC178" s="191" t="s">
        <v>691</v>
      </c>
      <c r="AD178" s="194">
        <v>43861</v>
      </c>
      <c r="AE178" s="194">
        <v>44179</v>
      </c>
      <c r="AF178" s="187" t="s">
        <v>686</v>
      </c>
      <c r="AG178" s="187" t="s">
        <v>180</v>
      </c>
    </row>
    <row r="179" spans="1:33" ht="272.45" customHeight="1" x14ac:dyDescent="0.35">
      <c r="A179" s="177">
        <v>148</v>
      </c>
      <c r="B179" s="78" t="s">
        <v>341</v>
      </c>
      <c r="C179" s="78" t="s">
        <v>180</v>
      </c>
      <c r="D179" s="164">
        <v>80101706</v>
      </c>
      <c r="E179" s="78" t="s">
        <v>343</v>
      </c>
      <c r="F179" s="78" t="s">
        <v>61</v>
      </c>
      <c r="G179" s="78">
        <v>1</v>
      </c>
      <c r="H179" s="166" t="s">
        <v>91</v>
      </c>
      <c r="I179" s="78">
        <v>11</v>
      </c>
      <c r="J179" s="78" t="s">
        <v>139</v>
      </c>
      <c r="K179" s="78" t="s">
        <v>100</v>
      </c>
      <c r="L179" s="78" t="s">
        <v>186</v>
      </c>
      <c r="M179" s="167">
        <v>39978400</v>
      </c>
      <c r="N179" s="167">
        <v>39978400</v>
      </c>
      <c r="O179" s="78" t="s">
        <v>66</v>
      </c>
      <c r="P179" s="78" t="s">
        <v>67</v>
      </c>
      <c r="Q179" s="78" t="s">
        <v>181</v>
      </c>
      <c r="S179" s="183" t="s">
        <v>971</v>
      </c>
      <c r="T179" s="122" t="s">
        <v>972</v>
      </c>
      <c r="U179" s="123">
        <v>43854</v>
      </c>
      <c r="V179" s="124" t="s">
        <v>973</v>
      </c>
      <c r="W179" s="125" t="s">
        <v>434</v>
      </c>
      <c r="X179" s="185">
        <v>39978400</v>
      </c>
      <c r="Y179" s="186">
        <v>0</v>
      </c>
      <c r="Z179" s="185">
        <v>39978400</v>
      </c>
      <c r="AA179" s="124" t="s">
        <v>974</v>
      </c>
      <c r="AB179" s="125">
        <v>12320</v>
      </c>
      <c r="AC179" s="124" t="s">
        <v>880</v>
      </c>
      <c r="AD179" s="123">
        <v>43854</v>
      </c>
      <c r="AE179" s="123">
        <v>44157</v>
      </c>
      <c r="AF179" s="125" t="s">
        <v>686</v>
      </c>
      <c r="AG179" s="125" t="s">
        <v>180</v>
      </c>
    </row>
    <row r="180" spans="1:33" ht="272.45" customHeight="1" x14ac:dyDescent="0.35">
      <c r="A180" s="177">
        <v>149</v>
      </c>
      <c r="B180" s="78" t="s">
        <v>209</v>
      </c>
      <c r="C180" s="78" t="s">
        <v>150</v>
      </c>
      <c r="D180" s="164">
        <v>80101706</v>
      </c>
      <c r="E180" s="78" t="s">
        <v>344</v>
      </c>
      <c r="F180" s="78" t="s">
        <v>61</v>
      </c>
      <c r="G180" s="78">
        <v>1</v>
      </c>
      <c r="H180" s="166" t="s">
        <v>91</v>
      </c>
      <c r="I180" s="78">
        <v>11</v>
      </c>
      <c r="J180" s="78" t="s">
        <v>139</v>
      </c>
      <c r="K180" s="78" t="s">
        <v>100</v>
      </c>
      <c r="L180" s="78" t="s">
        <v>188</v>
      </c>
      <c r="M180" s="167">
        <v>51400800</v>
      </c>
      <c r="N180" s="167">
        <v>51400800</v>
      </c>
      <c r="O180" s="78" t="s">
        <v>66</v>
      </c>
      <c r="P180" s="78" t="s">
        <v>67</v>
      </c>
      <c r="Q180" s="78" t="s">
        <v>94</v>
      </c>
      <c r="S180" s="183" t="s">
        <v>692</v>
      </c>
      <c r="T180" s="122" t="s">
        <v>693</v>
      </c>
      <c r="U180" s="123">
        <v>43854</v>
      </c>
      <c r="V180" s="124" t="s">
        <v>694</v>
      </c>
      <c r="W180" s="125" t="s">
        <v>434</v>
      </c>
      <c r="X180" s="185">
        <v>51400800</v>
      </c>
      <c r="Y180" s="186">
        <v>0</v>
      </c>
      <c r="Z180" s="185">
        <v>51400800</v>
      </c>
      <c r="AA180" s="124" t="s">
        <v>695</v>
      </c>
      <c r="AB180" s="125">
        <v>13720</v>
      </c>
      <c r="AC180" s="124" t="s">
        <v>696</v>
      </c>
      <c r="AD180" s="123">
        <v>43854</v>
      </c>
      <c r="AE180" s="123">
        <v>44188</v>
      </c>
      <c r="AF180" s="187" t="s">
        <v>712</v>
      </c>
      <c r="AG180" s="187" t="s">
        <v>450</v>
      </c>
    </row>
    <row r="181" spans="1:33" ht="272.45" customHeight="1" x14ac:dyDescent="0.35">
      <c r="A181" s="177">
        <v>150</v>
      </c>
      <c r="B181" s="78" t="s">
        <v>209</v>
      </c>
      <c r="C181" s="78" t="s">
        <v>150</v>
      </c>
      <c r="D181" s="164">
        <v>80101706</v>
      </c>
      <c r="E181" s="78" t="s">
        <v>345</v>
      </c>
      <c r="F181" s="78" t="s">
        <v>61</v>
      </c>
      <c r="G181" s="78">
        <v>1</v>
      </c>
      <c r="H181" s="166" t="s">
        <v>91</v>
      </c>
      <c r="I181" s="78">
        <v>11</v>
      </c>
      <c r="J181" s="78" t="s">
        <v>139</v>
      </c>
      <c r="K181" s="78" t="s">
        <v>100</v>
      </c>
      <c r="L181" s="78" t="s">
        <v>188</v>
      </c>
      <c r="M181" s="167">
        <v>69676640</v>
      </c>
      <c r="N181" s="167">
        <v>69676640</v>
      </c>
      <c r="O181" s="78" t="s">
        <v>66</v>
      </c>
      <c r="P181" s="78" t="s">
        <v>67</v>
      </c>
      <c r="Q181" s="78" t="s">
        <v>94</v>
      </c>
      <c r="S181" s="183" t="s">
        <v>697</v>
      </c>
      <c r="T181" s="122" t="s">
        <v>698</v>
      </c>
      <c r="U181" s="123">
        <v>43852</v>
      </c>
      <c r="V181" s="124" t="s">
        <v>699</v>
      </c>
      <c r="W181" s="125" t="s">
        <v>434</v>
      </c>
      <c r="X181" s="185">
        <v>69676640</v>
      </c>
      <c r="Y181" s="186">
        <v>0</v>
      </c>
      <c r="Z181" s="185">
        <v>69676640</v>
      </c>
      <c r="AA181" s="124" t="s">
        <v>700</v>
      </c>
      <c r="AB181" s="125">
        <v>10520</v>
      </c>
      <c r="AC181" s="124" t="s">
        <v>701</v>
      </c>
      <c r="AD181" s="123">
        <v>43852</v>
      </c>
      <c r="AE181" s="123">
        <v>44186</v>
      </c>
      <c r="AF181" s="125" t="s">
        <v>702</v>
      </c>
      <c r="AG181" s="125" t="s">
        <v>450</v>
      </c>
    </row>
    <row r="182" spans="1:33" ht="272.45" customHeight="1" x14ac:dyDescent="0.35">
      <c r="A182" s="177">
        <v>151</v>
      </c>
      <c r="B182" s="78" t="s">
        <v>209</v>
      </c>
      <c r="C182" s="78" t="s">
        <v>150</v>
      </c>
      <c r="D182" s="164">
        <v>80101706</v>
      </c>
      <c r="E182" s="78" t="s">
        <v>346</v>
      </c>
      <c r="F182" s="78" t="s">
        <v>61</v>
      </c>
      <c r="G182" s="78">
        <v>1</v>
      </c>
      <c r="H182" s="166" t="s">
        <v>91</v>
      </c>
      <c r="I182" s="78">
        <v>11</v>
      </c>
      <c r="J182" s="78" t="s">
        <v>139</v>
      </c>
      <c r="K182" s="78" t="s">
        <v>100</v>
      </c>
      <c r="L182" s="78" t="s">
        <v>188</v>
      </c>
      <c r="M182" s="167">
        <v>75387840</v>
      </c>
      <c r="N182" s="167">
        <v>75387840</v>
      </c>
      <c r="O182" s="78" t="s">
        <v>66</v>
      </c>
      <c r="P182" s="78" t="s">
        <v>67</v>
      </c>
      <c r="Q182" s="78" t="s">
        <v>94</v>
      </c>
      <c r="S182" s="183" t="s">
        <v>703</v>
      </c>
      <c r="T182" s="122" t="s">
        <v>704</v>
      </c>
      <c r="U182" s="123">
        <v>43853</v>
      </c>
      <c r="V182" s="124" t="s">
        <v>705</v>
      </c>
      <c r="W182" s="125" t="s">
        <v>434</v>
      </c>
      <c r="X182" s="185">
        <v>75387840</v>
      </c>
      <c r="Y182" s="186">
        <v>0</v>
      </c>
      <c r="Z182" s="185">
        <v>75387840</v>
      </c>
      <c r="AA182" s="124" t="s">
        <v>706</v>
      </c>
      <c r="AB182" s="125">
        <v>10620</v>
      </c>
      <c r="AC182" s="124" t="s">
        <v>685</v>
      </c>
      <c r="AD182" s="123">
        <v>43853</v>
      </c>
      <c r="AE182" s="123">
        <v>44186</v>
      </c>
      <c r="AF182" s="125" t="s">
        <v>707</v>
      </c>
      <c r="AG182" s="125" t="s">
        <v>450</v>
      </c>
    </row>
    <row r="183" spans="1:33" ht="272.45" customHeight="1" x14ac:dyDescent="0.35">
      <c r="A183" s="177">
        <v>152</v>
      </c>
      <c r="B183" s="78" t="s">
        <v>209</v>
      </c>
      <c r="C183" s="78" t="s">
        <v>150</v>
      </c>
      <c r="D183" s="164">
        <v>80101706</v>
      </c>
      <c r="E183" s="78" t="s">
        <v>347</v>
      </c>
      <c r="F183" s="78" t="s">
        <v>61</v>
      </c>
      <c r="G183" s="78">
        <v>1</v>
      </c>
      <c r="H183" s="166" t="s">
        <v>91</v>
      </c>
      <c r="I183" s="78">
        <v>11</v>
      </c>
      <c r="J183" s="78" t="s">
        <v>139</v>
      </c>
      <c r="K183" s="78" t="s">
        <v>100</v>
      </c>
      <c r="L183" s="78" t="s">
        <v>188</v>
      </c>
      <c r="M183" s="167">
        <v>82241280</v>
      </c>
      <c r="N183" s="167">
        <v>82241280</v>
      </c>
      <c r="O183" s="78" t="s">
        <v>66</v>
      </c>
      <c r="P183" s="78" t="s">
        <v>67</v>
      </c>
      <c r="Q183" s="78" t="s">
        <v>94</v>
      </c>
      <c r="S183" s="183" t="s">
        <v>708</v>
      </c>
      <c r="T183" s="122" t="s">
        <v>709</v>
      </c>
      <c r="U183" s="123">
        <v>43850</v>
      </c>
      <c r="V183" s="124" t="s">
        <v>710</v>
      </c>
      <c r="W183" s="125" t="s">
        <v>434</v>
      </c>
      <c r="X183" s="185">
        <v>82241280</v>
      </c>
      <c r="Y183" s="186">
        <v>0</v>
      </c>
      <c r="Z183" s="185">
        <v>82241280</v>
      </c>
      <c r="AA183" s="124" t="s">
        <v>711</v>
      </c>
      <c r="AB183" s="125">
        <v>10720</v>
      </c>
      <c r="AC183" s="124" t="s">
        <v>428</v>
      </c>
      <c r="AD183" s="123">
        <v>43851</v>
      </c>
      <c r="AE183" s="123">
        <v>44185</v>
      </c>
      <c r="AF183" s="125" t="s">
        <v>712</v>
      </c>
      <c r="AG183" s="125" t="s">
        <v>450</v>
      </c>
    </row>
    <row r="184" spans="1:33" ht="272.45" customHeight="1" x14ac:dyDescent="0.35">
      <c r="A184" s="177">
        <v>153</v>
      </c>
      <c r="B184" s="78" t="s">
        <v>209</v>
      </c>
      <c r="C184" s="78" t="s">
        <v>150</v>
      </c>
      <c r="D184" s="164">
        <v>80101706</v>
      </c>
      <c r="E184" s="78" t="s">
        <v>348</v>
      </c>
      <c r="F184" s="78" t="s">
        <v>61</v>
      </c>
      <c r="G184" s="78">
        <v>1</v>
      </c>
      <c r="H184" s="166" t="s">
        <v>91</v>
      </c>
      <c r="I184" s="78">
        <v>11</v>
      </c>
      <c r="J184" s="78" t="s">
        <v>139</v>
      </c>
      <c r="K184" s="78" t="s">
        <v>100</v>
      </c>
      <c r="L184" s="78" t="s">
        <v>188</v>
      </c>
      <c r="M184" s="167">
        <v>72600000</v>
      </c>
      <c r="N184" s="167">
        <v>72600000</v>
      </c>
      <c r="O184" s="78" t="s">
        <v>66</v>
      </c>
      <c r="P184" s="78" t="s">
        <v>67</v>
      </c>
      <c r="Q184" s="78" t="s">
        <v>94</v>
      </c>
      <c r="S184" s="183" t="s">
        <v>713</v>
      </c>
      <c r="T184" s="122" t="s">
        <v>714</v>
      </c>
      <c r="U184" s="123">
        <v>43854</v>
      </c>
      <c r="V184" s="124" t="s">
        <v>715</v>
      </c>
      <c r="W184" s="125" t="s">
        <v>434</v>
      </c>
      <c r="X184" s="185">
        <v>72600000</v>
      </c>
      <c r="Y184" s="186">
        <v>0</v>
      </c>
      <c r="Z184" s="185">
        <v>72600000</v>
      </c>
      <c r="AA184" s="124" t="s">
        <v>716</v>
      </c>
      <c r="AB184" s="125">
        <v>10820</v>
      </c>
      <c r="AC184" s="191" t="s">
        <v>520</v>
      </c>
      <c r="AD184" s="194">
        <v>43854</v>
      </c>
      <c r="AE184" s="194">
        <v>44188</v>
      </c>
      <c r="AF184" s="187" t="s">
        <v>726</v>
      </c>
      <c r="AG184" s="187" t="s">
        <v>170</v>
      </c>
    </row>
    <row r="185" spans="1:33" ht="272.45" customHeight="1" x14ac:dyDescent="0.35">
      <c r="A185" s="177">
        <v>154</v>
      </c>
      <c r="B185" s="78" t="s">
        <v>209</v>
      </c>
      <c r="C185" s="78" t="s">
        <v>150</v>
      </c>
      <c r="D185" s="164">
        <v>80101706</v>
      </c>
      <c r="E185" s="78" t="s">
        <v>349</v>
      </c>
      <c r="F185" s="78" t="s">
        <v>61</v>
      </c>
      <c r="G185" s="78">
        <v>1</v>
      </c>
      <c r="H185" s="166" t="s">
        <v>91</v>
      </c>
      <c r="I185" s="78">
        <v>11</v>
      </c>
      <c r="J185" s="78" t="s">
        <v>139</v>
      </c>
      <c r="K185" s="78" t="s">
        <v>100</v>
      </c>
      <c r="L185" s="78" t="s">
        <v>188</v>
      </c>
      <c r="M185" s="167">
        <v>131357600</v>
      </c>
      <c r="N185" s="167">
        <v>131357600</v>
      </c>
      <c r="O185" s="78" t="s">
        <v>66</v>
      </c>
      <c r="P185" s="78" t="s">
        <v>67</v>
      </c>
      <c r="Q185" s="78" t="s">
        <v>94</v>
      </c>
      <c r="S185" s="183" t="s">
        <v>717</v>
      </c>
      <c r="T185" s="122" t="s">
        <v>718</v>
      </c>
      <c r="U185" s="123">
        <v>43850</v>
      </c>
      <c r="V185" s="124" t="s">
        <v>719</v>
      </c>
      <c r="W185" s="125" t="s">
        <v>434</v>
      </c>
      <c r="X185" s="196">
        <v>131357600</v>
      </c>
      <c r="Y185" s="195">
        <v>-31446213</v>
      </c>
      <c r="Z185" s="196">
        <f>X185+Y185</f>
        <v>99911387</v>
      </c>
      <c r="AA185" s="124" t="s">
        <v>720</v>
      </c>
      <c r="AB185" s="125">
        <v>10920</v>
      </c>
      <c r="AC185" s="124" t="s">
        <v>428</v>
      </c>
      <c r="AD185" s="123">
        <v>43850</v>
      </c>
      <c r="AE185" s="123">
        <v>44184</v>
      </c>
      <c r="AF185" s="125" t="s">
        <v>712</v>
      </c>
      <c r="AG185" s="125" t="s">
        <v>450</v>
      </c>
    </row>
    <row r="186" spans="1:33" ht="272.45" customHeight="1" x14ac:dyDescent="0.35">
      <c r="A186" s="177">
        <v>155</v>
      </c>
      <c r="B186" s="78" t="s">
        <v>209</v>
      </c>
      <c r="C186" s="78" t="s">
        <v>150</v>
      </c>
      <c r="D186" s="164">
        <v>80101706</v>
      </c>
      <c r="E186" s="78" t="s">
        <v>350</v>
      </c>
      <c r="F186" s="78" t="s">
        <v>61</v>
      </c>
      <c r="G186" s="78">
        <v>1</v>
      </c>
      <c r="H186" s="166" t="s">
        <v>91</v>
      </c>
      <c r="I186" s="78">
        <v>11</v>
      </c>
      <c r="J186" s="78" t="s">
        <v>139</v>
      </c>
      <c r="K186" s="78" t="s">
        <v>100</v>
      </c>
      <c r="L186" s="78" t="s">
        <v>188</v>
      </c>
      <c r="M186" s="167">
        <v>66509520</v>
      </c>
      <c r="N186" s="167">
        <v>66509520</v>
      </c>
      <c r="O186" s="78" t="s">
        <v>66</v>
      </c>
      <c r="P186" s="78" t="s">
        <v>67</v>
      </c>
      <c r="Q186" s="78" t="s">
        <v>94</v>
      </c>
      <c r="S186" s="183" t="s">
        <v>721</v>
      </c>
      <c r="T186" s="122" t="s">
        <v>722</v>
      </c>
      <c r="U186" s="123">
        <v>43858</v>
      </c>
      <c r="V186" s="124" t="s">
        <v>723</v>
      </c>
      <c r="W186" s="125" t="s">
        <v>434</v>
      </c>
      <c r="X186" s="185">
        <v>66509520</v>
      </c>
      <c r="Y186" s="186"/>
      <c r="Z186" s="185">
        <v>66509520</v>
      </c>
      <c r="AA186" s="124" t="s">
        <v>724</v>
      </c>
      <c r="AB186" s="125">
        <v>13820</v>
      </c>
      <c r="AC186" s="124" t="s">
        <v>725</v>
      </c>
      <c r="AD186" s="194">
        <v>43858</v>
      </c>
      <c r="AE186" s="194">
        <v>44177</v>
      </c>
      <c r="AF186" s="125" t="s">
        <v>726</v>
      </c>
      <c r="AG186" s="125" t="s">
        <v>450</v>
      </c>
    </row>
    <row r="187" spans="1:33" ht="272.45" customHeight="1" x14ac:dyDescent="0.35">
      <c r="A187" s="177">
        <v>156</v>
      </c>
      <c r="B187" s="78" t="s">
        <v>209</v>
      </c>
      <c r="C187" s="78" t="s">
        <v>150</v>
      </c>
      <c r="D187" s="164">
        <v>80101706</v>
      </c>
      <c r="E187" s="78" t="s">
        <v>351</v>
      </c>
      <c r="F187" s="78" t="s">
        <v>61</v>
      </c>
      <c r="G187" s="78">
        <v>1</v>
      </c>
      <c r="H187" s="166" t="s">
        <v>91</v>
      </c>
      <c r="I187" s="78">
        <v>11</v>
      </c>
      <c r="J187" s="78" t="s">
        <v>139</v>
      </c>
      <c r="K187" s="78" t="s">
        <v>100</v>
      </c>
      <c r="L187" s="78" t="s">
        <v>188</v>
      </c>
      <c r="M187" s="167">
        <v>98232640</v>
      </c>
      <c r="N187" s="167">
        <v>98232640</v>
      </c>
      <c r="O187" s="78" t="s">
        <v>66</v>
      </c>
      <c r="P187" s="78" t="s">
        <v>67</v>
      </c>
      <c r="Q187" s="78" t="s">
        <v>94</v>
      </c>
      <c r="S187" s="183" t="s">
        <v>727</v>
      </c>
      <c r="T187" s="122" t="s">
        <v>728</v>
      </c>
      <c r="U187" s="123">
        <v>43850</v>
      </c>
      <c r="V187" s="124" t="s">
        <v>729</v>
      </c>
      <c r="W187" s="125" t="s">
        <v>434</v>
      </c>
      <c r="X187" s="185">
        <v>98232640</v>
      </c>
      <c r="Y187" s="186">
        <v>0</v>
      </c>
      <c r="Z187" s="185">
        <v>98232640</v>
      </c>
      <c r="AA187" s="124" t="s">
        <v>730</v>
      </c>
      <c r="AB187" s="125">
        <v>6720</v>
      </c>
      <c r="AC187" s="124" t="s">
        <v>428</v>
      </c>
      <c r="AD187" s="123">
        <v>43850</v>
      </c>
      <c r="AE187" s="123">
        <v>44186</v>
      </c>
      <c r="AF187" s="125" t="s">
        <v>712</v>
      </c>
      <c r="AG187" s="125" t="s">
        <v>450</v>
      </c>
    </row>
    <row r="188" spans="1:33" ht="272.45" customHeight="1" x14ac:dyDescent="0.35">
      <c r="A188" s="177">
        <v>157</v>
      </c>
      <c r="B188" s="78" t="s">
        <v>209</v>
      </c>
      <c r="C188" s="78" t="s">
        <v>150</v>
      </c>
      <c r="D188" s="164">
        <v>80101706</v>
      </c>
      <c r="E188" s="78" t="s">
        <v>352</v>
      </c>
      <c r="F188" s="78" t="s">
        <v>61</v>
      </c>
      <c r="G188" s="78">
        <v>1</v>
      </c>
      <c r="H188" s="166" t="s">
        <v>91</v>
      </c>
      <c r="I188" s="78">
        <v>11</v>
      </c>
      <c r="J188" s="78" t="s">
        <v>139</v>
      </c>
      <c r="K188" s="78" t="s">
        <v>100</v>
      </c>
      <c r="L188" s="78" t="s">
        <v>188</v>
      </c>
      <c r="M188" s="167">
        <v>69676640</v>
      </c>
      <c r="N188" s="167">
        <v>69676640</v>
      </c>
      <c r="O188" s="78" t="s">
        <v>66</v>
      </c>
      <c r="P188" s="78" t="s">
        <v>67</v>
      </c>
      <c r="Q188" s="78" t="s">
        <v>94</v>
      </c>
      <c r="S188" s="183" t="s">
        <v>731</v>
      </c>
      <c r="T188" s="122" t="s">
        <v>732</v>
      </c>
      <c r="U188" s="123">
        <v>43850</v>
      </c>
      <c r="V188" s="124" t="s">
        <v>733</v>
      </c>
      <c r="W188" s="125" t="s">
        <v>434</v>
      </c>
      <c r="X188" s="185">
        <v>69676640</v>
      </c>
      <c r="Y188" s="186">
        <v>0</v>
      </c>
      <c r="Z188" s="185">
        <v>69676640</v>
      </c>
      <c r="AA188" s="124" t="s">
        <v>734</v>
      </c>
      <c r="AB188" s="125">
        <v>11020</v>
      </c>
      <c r="AC188" s="124" t="s">
        <v>428</v>
      </c>
      <c r="AD188" s="123">
        <v>43850</v>
      </c>
      <c r="AE188" s="123">
        <v>44184</v>
      </c>
      <c r="AF188" s="125" t="s">
        <v>735</v>
      </c>
      <c r="AG188" s="125" t="s">
        <v>450</v>
      </c>
    </row>
    <row r="189" spans="1:33" ht="272.45" customHeight="1" x14ac:dyDescent="0.35">
      <c r="A189" s="177">
        <v>158</v>
      </c>
      <c r="B189" s="78" t="s">
        <v>209</v>
      </c>
      <c r="C189" s="78" t="s">
        <v>150</v>
      </c>
      <c r="D189" s="164">
        <v>80101706</v>
      </c>
      <c r="E189" s="78" t="s">
        <v>353</v>
      </c>
      <c r="F189" s="78" t="s">
        <v>61</v>
      </c>
      <c r="G189" s="78">
        <v>1</v>
      </c>
      <c r="H189" s="166" t="s">
        <v>91</v>
      </c>
      <c r="I189" s="78">
        <v>11</v>
      </c>
      <c r="J189" s="78" t="s">
        <v>139</v>
      </c>
      <c r="K189" s="78" t="s">
        <v>100</v>
      </c>
      <c r="L189" s="78" t="s">
        <v>188</v>
      </c>
      <c r="M189" s="167">
        <v>69676640</v>
      </c>
      <c r="N189" s="167">
        <v>69676640</v>
      </c>
      <c r="O189" s="78" t="s">
        <v>66</v>
      </c>
      <c r="P189" s="78" t="s">
        <v>67</v>
      </c>
      <c r="Q189" s="78" t="s">
        <v>94</v>
      </c>
      <c r="S189" s="183" t="s">
        <v>736</v>
      </c>
      <c r="T189" s="122" t="s">
        <v>737</v>
      </c>
      <c r="U189" s="123">
        <v>43851</v>
      </c>
      <c r="V189" s="124" t="s">
        <v>738</v>
      </c>
      <c r="W189" s="125" t="s">
        <v>434</v>
      </c>
      <c r="X189" s="185">
        <v>69676640</v>
      </c>
      <c r="Y189" s="186">
        <v>0</v>
      </c>
      <c r="Z189" s="185">
        <v>69676640</v>
      </c>
      <c r="AA189" s="124" t="s">
        <v>739</v>
      </c>
      <c r="AB189" s="125">
        <v>11120</v>
      </c>
      <c r="AC189" s="124" t="s">
        <v>740</v>
      </c>
      <c r="AD189" s="123">
        <v>43851</v>
      </c>
      <c r="AE189" s="123">
        <v>44185</v>
      </c>
      <c r="AF189" s="125" t="s">
        <v>735</v>
      </c>
      <c r="AG189" s="125" t="s">
        <v>450</v>
      </c>
    </row>
    <row r="190" spans="1:33" ht="272.45" customHeight="1" x14ac:dyDescent="0.35">
      <c r="A190" s="177">
        <v>159</v>
      </c>
      <c r="B190" s="78" t="s">
        <v>209</v>
      </c>
      <c r="C190" s="78" t="s">
        <v>150</v>
      </c>
      <c r="D190" s="164">
        <v>80101706</v>
      </c>
      <c r="E190" s="78" t="s">
        <v>354</v>
      </c>
      <c r="F190" s="78" t="s">
        <v>61</v>
      </c>
      <c r="G190" s="78">
        <v>1</v>
      </c>
      <c r="H190" s="166" t="s">
        <v>91</v>
      </c>
      <c r="I190" s="78">
        <v>10.5</v>
      </c>
      <c r="J190" s="78" t="s">
        <v>139</v>
      </c>
      <c r="K190" s="78" t="s">
        <v>100</v>
      </c>
      <c r="L190" s="78" t="s">
        <v>188</v>
      </c>
      <c r="M190" s="167">
        <v>69676640</v>
      </c>
      <c r="N190" s="167">
        <v>69676640</v>
      </c>
      <c r="O190" s="78" t="s">
        <v>66</v>
      </c>
      <c r="P190" s="78" t="s">
        <v>67</v>
      </c>
      <c r="Q190" s="78" t="s">
        <v>94</v>
      </c>
      <c r="S190" s="183" t="s">
        <v>741</v>
      </c>
      <c r="T190" s="122" t="s">
        <v>742</v>
      </c>
      <c r="U190" s="123">
        <v>43850</v>
      </c>
      <c r="V190" s="124" t="s">
        <v>733</v>
      </c>
      <c r="W190" s="125" t="s">
        <v>434</v>
      </c>
      <c r="X190" s="185">
        <v>69676640</v>
      </c>
      <c r="Y190" s="186">
        <v>0</v>
      </c>
      <c r="Z190" s="185">
        <v>69676640</v>
      </c>
      <c r="AA190" s="124" t="s">
        <v>734</v>
      </c>
      <c r="AB190" s="125">
        <v>11220</v>
      </c>
      <c r="AC190" s="124" t="s">
        <v>428</v>
      </c>
      <c r="AD190" s="123">
        <v>43850</v>
      </c>
      <c r="AE190" s="123">
        <v>44184</v>
      </c>
      <c r="AF190" s="125" t="s">
        <v>735</v>
      </c>
      <c r="AG190" s="125" t="s">
        <v>450</v>
      </c>
    </row>
    <row r="191" spans="1:33" ht="272.45" customHeight="1" x14ac:dyDescent="0.35">
      <c r="A191" s="177">
        <v>160</v>
      </c>
      <c r="B191" s="78" t="s">
        <v>209</v>
      </c>
      <c r="C191" s="78" t="s">
        <v>150</v>
      </c>
      <c r="D191" s="164">
        <v>80101706</v>
      </c>
      <c r="E191" s="78" t="s">
        <v>355</v>
      </c>
      <c r="F191" s="78" t="s">
        <v>61</v>
      </c>
      <c r="G191" s="78">
        <v>1</v>
      </c>
      <c r="H191" s="166" t="s">
        <v>91</v>
      </c>
      <c r="I191" s="78">
        <v>10.5</v>
      </c>
      <c r="J191" s="78" t="s">
        <v>139</v>
      </c>
      <c r="K191" s="78" t="s">
        <v>100</v>
      </c>
      <c r="L191" s="78" t="s">
        <v>188</v>
      </c>
      <c r="M191" s="167">
        <v>69676640</v>
      </c>
      <c r="N191" s="167">
        <v>69676640</v>
      </c>
      <c r="O191" s="78" t="s">
        <v>66</v>
      </c>
      <c r="P191" s="78" t="s">
        <v>67</v>
      </c>
      <c r="Q191" s="78" t="s">
        <v>94</v>
      </c>
      <c r="S191" s="183" t="s">
        <v>743</v>
      </c>
      <c r="T191" s="122" t="s">
        <v>744</v>
      </c>
      <c r="U191" s="123">
        <v>43850</v>
      </c>
      <c r="V191" s="124" t="s">
        <v>733</v>
      </c>
      <c r="W191" s="125" t="s">
        <v>434</v>
      </c>
      <c r="X191" s="185">
        <v>69676640</v>
      </c>
      <c r="Y191" s="186">
        <v>0</v>
      </c>
      <c r="Z191" s="185">
        <v>69676640</v>
      </c>
      <c r="AA191" s="124" t="s">
        <v>734</v>
      </c>
      <c r="AB191" s="125">
        <v>11320</v>
      </c>
      <c r="AC191" s="124" t="s">
        <v>428</v>
      </c>
      <c r="AD191" s="123">
        <v>43850</v>
      </c>
      <c r="AE191" s="123">
        <v>44184</v>
      </c>
      <c r="AF191" s="125" t="s">
        <v>735</v>
      </c>
      <c r="AG191" s="125" t="s">
        <v>450</v>
      </c>
    </row>
    <row r="192" spans="1:33" ht="272.45" customHeight="1" x14ac:dyDescent="0.35">
      <c r="A192" s="177">
        <v>161</v>
      </c>
      <c r="B192" s="78" t="s">
        <v>231</v>
      </c>
      <c r="C192" s="78" t="s">
        <v>150</v>
      </c>
      <c r="D192" s="164">
        <v>80101706</v>
      </c>
      <c r="E192" s="78" t="s">
        <v>356</v>
      </c>
      <c r="F192" s="78" t="s">
        <v>61</v>
      </c>
      <c r="G192" s="78">
        <v>1</v>
      </c>
      <c r="H192" s="166" t="s">
        <v>84</v>
      </c>
      <c r="I192" s="78">
        <v>9.5</v>
      </c>
      <c r="J192" s="78" t="s">
        <v>139</v>
      </c>
      <c r="K192" s="78" t="s">
        <v>100</v>
      </c>
      <c r="L192" s="78" t="s">
        <v>189</v>
      </c>
      <c r="M192" s="167">
        <v>60586667</v>
      </c>
      <c r="N192" s="167">
        <v>60586667</v>
      </c>
      <c r="O192" s="78" t="s">
        <v>66</v>
      </c>
      <c r="P192" s="78" t="s">
        <v>67</v>
      </c>
      <c r="Q192" s="78" t="s">
        <v>94</v>
      </c>
      <c r="S192" s="183" t="s">
        <v>1154</v>
      </c>
      <c r="T192" s="122" t="s">
        <v>1155</v>
      </c>
      <c r="U192" s="184">
        <v>43935</v>
      </c>
      <c r="V192" s="124" t="s">
        <v>1156</v>
      </c>
      <c r="W192" s="125" t="s">
        <v>434</v>
      </c>
      <c r="X192" s="185">
        <v>52785332</v>
      </c>
      <c r="Y192" s="186">
        <v>0</v>
      </c>
      <c r="Z192" s="185">
        <v>52785332</v>
      </c>
      <c r="AA192" s="124" t="s">
        <v>1157</v>
      </c>
      <c r="AB192" s="125">
        <v>21920</v>
      </c>
      <c r="AC192" s="124" t="s">
        <v>1158</v>
      </c>
      <c r="AD192" s="123">
        <v>43935</v>
      </c>
      <c r="AE192" s="123">
        <v>44188</v>
      </c>
      <c r="AF192" s="125" t="s">
        <v>735</v>
      </c>
      <c r="AG192" s="125" t="s">
        <v>450</v>
      </c>
    </row>
    <row r="193" spans="1:33" ht="272.45" customHeight="1" x14ac:dyDescent="0.35">
      <c r="A193" s="177">
        <v>162</v>
      </c>
      <c r="B193" s="78" t="s">
        <v>231</v>
      </c>
      <c r="C193" s="78" t="s">
        <v>150</v>
      </c>
      <c r="D193" s="164">
        <v>80101706</v>
      </c>
      <c r="E193" s="78" t="s">
        <v>357</v>
      </c>
      <c r="F193" s="78" t="s">
        <v>61</v>
      </c>
      <c r="G193" s="78">
        <v>1</v>
      </c>
      <c r="H193" s="166" t="s">
        <v>98</v>
      </c>
      <c r="I193" s="78">
        <v>10.5</v>
      </c>
      <c r="J193" s="78" t="s">
        <v>139</v>
      </c>
      <c r="K193" s="78" t="s">
        <v>100</v>
      </c>
      <c r="L193" s="78" t="s">
        <v>190</v>
      </c>
      <c r="M193" s="167">
        <v>66000000</v>
      </c>
      <c r="N193" s="167">
        <v>66000000</v>
      </c>
      <c r="O193" s="78" t="s">
        <v>66</v>
      </c>
      <c r="P193" s="78" t="s">
        <v>67</v>
      </c>
      <c r="Q193" s="78" t="s">
        <v>94</v>
      </c>
      <c r="S193" s="183" t="s">
        <v>975</v>
      </c>
      <c r="T193" s="122" t="s">
        <v>976</v>
      </c>
      <c r="U193" s="123">
        <v>43875</v>
      </c>
      <c r="V193" s="124" t="s">
        <v>977</v>
      </c>
      <c r="W193" s="125" t="s">
        <v>434</v>
      </c>
      <c r="X193" s="185">
        <v>61800000</v>
      </c>
      <c r="Y193" s="186">
        <v>0</v>
      </c>
      <c r="Z193" s="185">
        <v>61800000</v>
      </c>
      <c r="AA193" s="124" t="s">
        <v>978</v>
      </c>
      <c r="AB193" s="125">
        <v>9320</v>
      </c>
      <c r="AC193" s="124" t="s">
        <v>950</v>
      </c>
      <c r="AD193" s="123">
        <v>43875</v>
      </c>
      <c r="AE193" s="123">
        <v>44188</v>
      </c>
      <c r="AF193" s="125" t="s">
        <v>979</v>
      </c>
      <c r="AG193" s="125" t="s">
        <v>450</v>
      </c>
    </row>
    <row r="194" spans="1:33" ht="272.45" customHeight="1" x14ac:dyDescent="0.35">
      <c r="A194" s="177">
        <v>163</v>
      </c>
      <c r="B194" s="78" t="s">
        <v>231</v>
      </c>
      <c r="C194" s="78" t="s">
        <v>150</v>
      </c>
      <c r="D194" s="164">
        <v>80101706</v>
      </c>
      <c r="E194" s="78" t="s">
        <v>358</v>
      </c>
      <c r="F194" s="78" t="s">
        <v>61</v>
      </c>
      <c r="G194" s="78">
        <v>1</v>
      </c>
      <c r="H194" s="166" t="s">
        <v>98</v>
      </c>
      <c r="I194" s="78">
        <v>10.5</v>
      </c>
      <c r="J194" s="78" t="s">
        <v>139</v>
      </c>
      <c r="K194" s="78" t="s">
        <v>100</v>
      </c>
      <c r="L194" s="78" t="s">
        <v>189</v>
      </c>
      <c r="M194" s="167">
        <v>63000000</v>
      </c>
      <c r="N194" s="167">
        <v>63000000</v>
      </c>
      <c r="O194" s="78" t="s">
        <v>66</v>
      </c>
      <c r="P194" s="78" t="s">
        <v>67</v>
      </c>
      <c r="Q194" s="78" t="s">
        <v>94</v>
      </c>
      <c r="S194" s="183" t="s">
        <v>1051</v>
      </c>
      <c r="T194" s="122" t="s">
        <v>1052</v>
      </c>
      <c r="U194" s="184">
        <v>43887</v>
      </c>
      <c r="V194" s="124" t="s">
        <v>1053</v>
      </c>
      <c r="W194" s="125" t="s">
        <v>434</v>
      </c>
      <c r="X194" s="185">
        <v>59400000</v>
      </c>
      <c r="Y194" s="186">
        <v>0</v>
      </c>
      <c r="Z194" s="185">
        <v>59400000</v>
      </c>
      <c r="AA194" s="124" t="s">
        <v>1054</v>
      </c>
      <c r="AB194" s="125">
        <v>20320</v>
      </c>
      <c r="AC194" s="124" t="s">
        <v>1055</v>
      </c>
      <c r="AD194" s="123">
        <v>43888</v>
      </c>
      <c r="AE194" s="123">
        <v>44188</v>
      </c>
      <c r="AF194" s="125" t="s">
        <v>1056</v>
      </c>
      <c r="AG194" s="125" t="s">
        <v>450</v>
      </c>
    </row>
    <row r="195" spans="1:33" s="26" customFormat="1" ht="272.45" customHeight="1" x14ac:dyDescent="0.35">
      <c r="A195" s="177">
        <v>164</v>
      </c>
      <c r="B195" s="78" t="s">
        <v>231</v>
      </c>
      <c r="C195" s="78" t="s">
        <v>150</v>
      </c>
      <c r="D195" s="164">
        <v>80101706</v>
      </c>
      <c r="E195" s="78" t="s">
        <v>359</v>
      </c>
      <c r="F195" s="78" t="s">
        <v>61</v>
      </c>
      <c r="G195" s="78">
        <v>1</v>
      </c>
      <c r="H195" s="166" t="s">
        <v>98</v>
      </c>
      <c r="I195" s="78" t="s">
        <v>899</v>
      </c>
      <c r="J195" s="78" t="s">
        <v>139</v>
      </c>
      <c r="K195" s="78" t="s">
        <v>100</v>
      </c>
      <c r="L195" s="78" t="s">
        <v>190</v>
      </c>
      <c r="M195" s="167">
        <v>75465720</v>
      </c>
      <c r="N195" s="167">
        <v>75465720</v>
      </c>
      <c r="O195" s="78" t="s">
        <v>66</v>
      </c>
      <c r="P195" s="78" t="s">
        <v>67</v>
      </c>
      <c r="Q195" s="78" t="s">
        <v>94</v>
      </c>
      <c r="R195" s="25"/>
      <c r="S195" s="183" t="s">
        <v>1057</v>
      </c>
      <c r="T195" s="122" t="s">
        <v>1058</v>
      </c>
      <c r="U195" s="184">
        <v>43887</v>
      </c>
      <c r="V195" s="124" t="s">
        <v>1059</v>
      </c>
      <c r="W195" s="125" t="s">
        <v>434</v>
      </c>
      <c r="X195" s="185">
        <v>75465720</v>
      </c>
      <c r="Y195" s="186">
        <v>0</v>
      </c>
      <c r="Z195" s="185">
        <v>75465720</v>
      </c>
      <c r="AA195" s="124" t="s">
        <v>1060</v>
      </c>
      <c r="AB195" s="125">
        <v>20220</v>
      </c>
      <c r="AC195" s="124" t="s">
        <v>1061</v>
      </c>
      <c r="AD195" s="123">
        <v>43888</v>
      </c>
      <c r="AE195" s="123">
        <v>44176</v>
      </c>
      <c r="AF195" s="125" t="s">
        <v>707</v>
      </c>
      <c r="AG195" s="125" t="s">
        <v>450</v>
      </c>
    </row>
    <row r="196" spans="1:33" s="26" customFormat="1" ht="272.45" customHeight="1" x14ac:dyDescent="0.35">
      <c r="A196" s="177">
        <v>165</v>
      </c>
      <c r="B196" s="78" t="s">
        <v>225</v>
      </c>
      <c r="C196" s="78" t="s">
        <v>150</v>
      </c>
      <c r="D196" s="164">
        <v>80101706</v>
      </c>
      <c r="E196" s="78" t="s">
        <v>360</v>
      </c>
      <c r="F196" s="78" t="s">
        <v>61</v>
      </c>
      <c r="G196" s="78">
        <v>1</v>
      </c>
      <c r="H196" s="166" t="s">
        <v>91</v>
      </c>
      <c r="I196" s="78">
        <v>11</v>
      </c>
      <c r="J196" s="78" t="s">
        <v>139</v>
      </c>
      <c r="K196" s="78" t="s">
        <v>100</v>
      </c>
      <c r="L196" s="78" t="s">
        <v>190</v>
      </c>
      <c r="M196" s="167">
        <v>51400800</v>
      </c>
      <c r="N196" s="167">
        <v>51400800</v>
      </c>
      <c r="O196" s="78" t="s">
        <v>66</v>
      </c>
      <c r="P196" s="78" t="s">
        <v>67</v>
      </c>
      <c r="Q196" s="78" t="s">
        <v>94</v>
      </c>
      <c r="R196" s="25"/>
      <c r="S196" s="183" t="s">
        <v>745</v>
      </c>
      <c r="T196" s="122" t="s">
        <v>746</v>
      </c>
      <c r="U196" s="123">
        <v>43844</v>
      </c>
      <c r="V196" s="124" t="s">
        <v>747</v>
      </c>
      <c r="W196" s="125" t="s">
        <v>434</v>
      </c>
      <c r="X196" s="185">
        <v>51400800</v>
      </c>
      <c r="Y196" s="186">
        <v>0</v>
      </c>
      <c r="Z196" s="185">
        <v>51400800</v>
      </c>
      <c r="AA196" s="124" t="s">
        <v>748</v>
      </c>
      <c r="AB196" s="125">
        <v>1220</v>
      </c>
      <c r="AC196" s="124" t="s">
        <v>428</v>
      </c>
      <c r="AD196" s="123">
        <v>43845</v>
      </c>
      <c r="AE196" s="123">
        <v>44179</v>
      </c>
      <c r="AF196" s="125" t="s">
        <v>749</v>
      </c>
      <c r="AG196" s="125" t="s">
        <v>450</v>
      </c>
    </row>
    <row r="197" spans="1:33" s="26" customFormat="1" ht="272.45" customHeight="1" x14ac:dyDescent="0.35">
      <c r="A197" s="177">
        <v>166</v>
      </c>
      <c r="B197" s="78" t="s">
        <v>231</v>
      </c>
      <c r="C197" s="78" t="s">
        <v>150</v>
      </c>
      <c r="D197" s="164">
        <v>80101706</v>
      </c>
      <c r="E197" s="78" t="s">
        <v>361</v>
      </c>
      <c r="F197" s="78" t="s">
        <v>61</v>
      </c>
      <c r="G197" s="78">
        <v>1</v>
      </c>
      <c r="H197" s="166" t="s">
        <v>91</v>
      </c>
      <c r="I197" s="78">
        <v>10.5</v>
      </c>
      <c r="J197" s="78" t="s">
        <v>139</v>
      </c>
      <c r="K197" s="78" t="s">
        <v>100</v>
      </c>
      <c r="L197" s="78" t="s">
        <v>189</v>
      </c>
      <c r="M197" s="167">
        <v>71961120</v>
      </c>
      <c r="N197" s="167">
        <v>71961120</v>
      </c>
      <c r="O197" s="78" t="s">
        <v>66</v>
      </c>
      <c r="P197" s="78" t="s">
        <v>67</v>
      </c>
      <c r="Q197" s="78" t="s">
        <v>94</v>
      </c>
      <c r="R197" s="25"/>
      <c r="S197" s="183" t="s">
        <v>750</v>
      </c>
      <c r="T197" s="122" t="s">
        <v>751</v>
      </c>
      <c r="U197" s="123">
        <v>43852</v>
      </c>
      <c r="V197" s="124" t="s">
        <v>752</v>
      </c>
      <c r="W197" s="125" t="s">
        <v>434</v>
      </c>
      <c r="X197" s="185">
        <v>71961120</v>
      </c>
      <c r="Y197" s="186">
        <v>0</v>
      </c>
      <c r="Z197" s="185">
        <v>71961120</v>
      </c>
      <c r="AA197" s="124" t="s">
        <v>753</v>
      </c>
      <c r="AB197" s="125">
        <v>9120</v>
      </c>
      <c r="AC197" s="124" t="s">
        <v>754</v>
      </c>
      <c r="AD197" s="123">
        <v>43852</v>
      </c>
      <c r="AE197" s="123">
        <v>44171</v>
      </c>
      <c r="AF197" s="125" t="s">
        <v>707</v>
      </c>
      <c r="AG197" s="125" t="s">
        <v>450</v>
      </c>
    </row>
    <row r="198" spans="1:33" s="26" customFormat="1" ht="272.45" customHeight="1" x14ac:dyDescent="0.35">
      <c r="A198" s="177">
        <v>167</v>
      </c>
      <c r="B198" s="78" t="s">
        <v>282</v>
      </c>
      <c r="C198" s="78" t="s">
        <v>170</v>
      </c>
      <c r="D198" s="164">
        <v>80101706</v>
      </c>
      <c r="E198" s="78" t="s">
        <v>362</v>
      </c>
      <c r="F198" s="78" t="s">
        <v>61</v>
      </c>
      <c r="G198" s="78">
        <v>1</v>
      </c>
      <c r="H198" s="166" t="s">
        <v>91</v>
      </c>
      <c r="I198" s="78">
        <v>11.5</v>
      </c>
      <c r="J198" s="78" t="s">
        <v>139</v>
      </c>
      <c r="K198" s="78" t="s">
        <v>100</v>
      </c>
      <c r="L198" s="78" t="s">
        <v>152</v>
      </c>
      <c r="M198" s="167">
        <v>75900000</v>
      </c>
      <c r="N198" s="167">
        <v>75900000</v>
      </c>
      <c r="O198" s="78" t="s">
        <v>66</v>
      </c>
      <c r="P198" s="78" t="s">
        <v>67</v>
      </c>
      <c r="Q198" s="78" t="s">
        <v>171</v>
      </c>
      <c r="R198" s="25"/>
      <c r="S198" s="183" t="s">
        <v>755</v>
      </c>
      <c r="T198" s="122" t="s">
        <v>756</v>
      </c>
      <c r="U198" s="123">
        <v>43843</v>
      </c>
      <c r="V198" s="124" t="s">
        <v>757</v>
      </c>
      <c r="W198" s="125" t="s">
        <v>434</v>
      </c>
      <c r="X198" s="185">
        <v>75680000</v>
      </c>
      <c r="Y198" s="186">
        <v>0</v>
      </c>
      <c r="Z198" s="185">
        <v>75680000</v>
      </c>
      <c r="AA198" s="124" t="s">
        <v>758</v>
      </c>
      <c r="AB198" s="125">
        <v>1920</v>
      </c>
      <c r="AC198" s="124" t="s">
        <v>520</v>
      </c>
      <c r="AD198" s="123">
        <v>43843</v>
      </c>
      <c r="AE198" s="123">
        <v>44188</v>
      </c>
      <c r="AF198" s="125" t="s">
        <v>759</v>
      </c>
      <c r="AG198" s="125" t="s">
        <v>170</v>
      </c>
    </row>
    <row r="199" spans="1:33" s="26" customFormat="1" ht="272.45" customHeight="1" x14ac:dyDescent="0.35">
      <c r="A199" s="177">
        <v>168</v>
      </c>
      <c r="B199" s="78" t="s">
        <v>282</v>
      </c>
      <c r="C199" s="78" t="s">
        <v>170</v>
      </c>
      <c r="D199" s="164">
        <v>80101706</v>
      </c>
      <c r="E199" s="78" t="s">
        <v>363</v>
      </c>
      <c r="F199" s="78" t="s">
        <v>61</v>
      </c>
      <c r="G199" s="78">
        <v>1</v>
      </c>
      <c r="H199" s="166" t="s">
        <v>91</v>
      </c>
      <c r="I199" s="78">
        <v>11</v>
      </c>
      <c r="J199" s="78" t="s">
        <v>139</v>
      </c>
      <c r="K199" s="78" t="s">
        <v>100</v>
      </c>
      <c r="L199" s="78" t="s">
        <v>152</v>
      </c>
      <c r="M199" s="167">
        <v>61680960</v>
      </c>
      <c r="N199" s="167">
        <v>61680960</v>
      </c>
      <c r="O199" s="78" t="s">
        <v>66</v>
      </c>
      <c r="P199" s="78" t="s">
        <v>67</v>
      </c>
      <c r="Q199" s="78" t="s">
        <v>171</v>
      </c>
      <c r="R199" s="25"/>
      <c r="S199" s="183" t="s">
        <v>760</v>
      </c>
      <c r="T199" s="122" t="s">
        <v>761</v>
      </c>
      <c r="U199" s="123">
        <v>43844</v>
      </c>
      <c r="V199" s="124" t="s">
        <v>762</v>
      </c>
      <c r="W199" s="125" t="s">
        <v>434</v>
      </c>
      <c r="X199" s="185">
        <v>61680960</v>
      </c>
      <c r="Y199" s="186">
        <v>0</v>
      </c>
      <c r="Z199" s="185">
        <v>61680960</v>
      </c>
      <c r="AA199" s="124" t="s">
        <v>763</v>
      </c>
      <c r="AB199" s="125">
        <v>2420</v>
      </c>
      <c r="AC199" s="124" t="s">
        <v>428</v>
      </c>
      <c r="AD199" s="123">
        <v>43844</v>
      </c>
      <c r="AE199" s="123">
        <v>44178</v>
      </c>
      <c r="AF199" s="125" t="s">
        <v>764</v>
      </c>
      <c r="AG199" s="125" t="s">
        <v>170</v>
      </c>
    </row>
    <row r="200" spans="1:33" s="26" customFormat="1" ht="272.45" customHeight="1" x14ac:dyDescent="0.35">
      <c r="A200" s="177">
        <v>169</v>
      </c>
      <c r="B200" s="78" t="s">
        <v>282</v>
      </c>
      <c r="C200" s="78" t="s">
        <v>170</v>
      </c>
      <c r="D200" s="164">
        <v>80101706</v>
      </c>
      <c r="E200" s="78" t="s">
        <v>364</v>
      </c>
      <c r="F200" s="78" t="s">
        <v>61</v>
      </c>
      <c r="G200" s="78">
        <v>1</v>
      </c>
      <c r="H200" s="166" t="s">
        <v>91</v>
      </c>
      <c r="I200" s="78">
        <v>11</v>
      </c>
      <c r="J200" s="78" t="s">
        <v>139</v>
      </c>
      <c r="K200" s="78" t="s">
        <v>100</v>
      </c>
      <c r="L200" s="78" t="s">
        <v>152</v>
      </c>
      <c r="M200" s="167">
        <v>61680960</v>
      </c>
      <c r="N200" s="167">
        <v>61680960</v>
      </c>
      <c r="O200" s="78" t="s">
        <v>66</v>
      </c>
      <c r="P200" s="78" t="s">
        <v>67</v>
      </c>
      <c r="Q200" s="78" t="s">
        <v>171</v>
      </c>
      <c r="R200" s="25"/>
      <c r="S200" s="183" t="s">
        <v>765</v>
      </c>
      <c r="T200" s="122" t="s">
        <v>766</v>
      </c>
      <c r="U200" s="123">
        <v>43847</v>
      </c>
      <c r="V200" s="124" t="s">
        <v>767</v>
      </c>
      <c r="W200" s="125" t="s">
        <v>434</v>
      </c>
      <c r="X200" s="185">
        <v>46658774</v>
      </c>
      <c r="Y200" s="186">
        <v>0</v>
      </c>
      <c r="Z200" s="185">
        <v>46658774</v>
      </c>
      <c r="AA200" s="124" t="s">
        <v>768</v>
      </c>
      <c r="AB200" s="125">
        <v>2520</v>
      </c>
      <c r="AC200" s="124" t="s">
        <v>520</v>
      </c>
      <c r="AD200" s="123">
        <v>43847</v>
      </c>
      <c r="AE200" s="123">
        <v>44188</v>
      </c>
      <c r="AF200" s="125" t="s">
        <v>759</v>
      </c>
      <c r="AG200" s="125" t="s">
        <v>170</v>
      </c>
    </row>
    <row r="201" spans="1:33" s="26" customFormat="1" ht="272.45" customHeight="1" x14ac:dyDescent="0.35">
      <c r="A201" s="177">
        <v>170</v>
      </c>
      <c r="B201" s="78" t="s">
        <v>282</v>
      </c>
      <c r="C201" s="78" t="s">
        <v>170</v>
      </c>
      <c r="D201" s="164">
        <v>80101706</v>
      </c>
      <c r="E201" s="78" t="s">
        <v>365</v>
      </c>
      <c r="F201" s="78" t="s">
        <v>61</v>
      </c>
      <c r="G201" s="78">
        <v>1</v>
      </c>
      <c r="H201" s="166" t="s">
        <v>91</v>
      </c>
      <c r="I201" s="78">
        <v>11.5</v>
      </c>
      <c r="J201" s="78" t="s">
        <v>139</v>
      </c>
      <c r="K201" s="78" t="s">
        <v>100</v>
      </c>
      <c r="L201" s="78" t="s">
        <v>188</v>
      </c>
      <c r="M201" s="167">
        <v>50154720</v>
      </c>
      <c r="N201" s="167">
        <v>50154720</v>
      </c>
      <c r="O201" s="78" t="s">
        <v>66</v>
      </c>
      <c r="P201" s="78" t="s">
        <v>67</v>
      </c>
      <c r="Q201" s="78" t="s">
        <v>171</v>
      </c>
      <c r="R201" s="25"/>
      <c r="S201" s="183" t="s">
        <v>769</v>
      </c>
      <c r="T201" s="122" t="s">
        <v>770</v>
      </c>
      <c r="U201" s="123">
        <v>43852</v>
      </c>
      <c r="V201" s="124" t="s">
        <v>771</v>
      </c>
      <c r="W201" s="125" t="s">
        <v>434</v>
      </c>
      <c r="X201" s="185">
        <v>48410208</v>
      </c>
      <c r="Y201" s="186">
        <v>0</v>
      </c>
      <c r="Z201" s="185">
        <v>48410208</v>
      </c>
      <c r="AA201" s="124" t="s">
        <v>772</v>
      </c>
      <c r="AB201" s="125">
        <v>11420</v>
      </c>
      <c r="AC201" s="124" t="s">
        <v>773</v>
      </c>
      <c r="AD201" s="123">
        <v>43852</v>
      </c>
      <c r="AE201" s="123">
        <v>44188</v>
      </c>
      <c r="AF201" s="125" t="s">
        <v>759</v>
      </c>
      <c r="AG201" s="125" t="s">
        <v>170</v>
      </c>
    </row>
    <row r="202" spans="1:33" s="26" customFormat="1" ht="272.45" customHeight="1" x14ac:dyDescent="0.35">
      <c r="A202" s="177">
        <v>171</v>
      </c>
      <c r="B202" s="78" t="s">
        <v>282</v>
      </c>
      <c r="C202" s="78" t="s">
        <v>170</v>
      </c>
      <c r="D202" s="164">
        <v>80101706</v>
      </c>
      <c r="E202" s="78" t="s">
        <v>366</v>
      </c>
      <c r="F202" s="78" t="s">
        <v>61</v>
      </c>
      <c r="G202" s="78">
        <v>1</v>
      </c>
      <c r="H202" s="166" t="s">
        <v>70</v>
      </c>
      <c r="I202" s="78">
        <v>9</v>
      </c>
      <c r="J202" s="78" t="s">
        <v>139</v>
      </c>
      <c r="K202" s="78" t="s">
        <v>100</v>
      </c>
      <c r="L202" s="78" t="s">
        <v>188</v>
      </c>
      <c r="M202" s="167">
        <v>47766400</v>
      </c>
      <c r="N202" s="167">
        <v>47766400</v>
      </c>
      <c r="O202" s="78" t="s">
        <v>66</v>
      </c>
      <c r="P202" s="78" t="s">
        <v>67</v>
      </c>
      <c r="Q202" s="78" t="s">
        <v>171</v>
      </c>
      <c r="R202" s="25"/>
      <c r="S202" s="183" t="s">
        <v>1169</v>
      </c>
      <c r="T202" s="122" t="s">
        <v>1170</v>
      </c>
      <c r="U202" s="184">
        <v>43959</v>
      </c>
      <c r="V202" s="124" t="s">
        <v>1171</v>
      </c>
      <c r="W202" s="125" t="s">
        <v>434</v>
      </c>
      <c r="X202" s="185">
        <v>44969642</v>
      </c>
      <c r="Y202" s="186">
        <v>0</v>
      </c>
      <c r="Z202" s="185">
        <v>44969642</v>
      </c>
      <c r="AA202" s="191" t="s">
        <v>1172</v>
      </c>
      <c r="AB202" s="187">
        <v>17320</v>
      </c>
      <c r="AC202" s="191" t="s">
        <v>1173</v>
      </c>
      <c r="AD202" s="194">
        <v>43962</v>
      </c>
      <c r="AE202" s="194">
        <v>44186</v>
      </c>
      <c r="AF202" s="187" t="s">
        <v>759</v>
      </c>
      <c r="AG202" s="187" t="s">
        <v>170</v>
      </c>
    </row>
    <row r="203" spans="1:33" s="26" customFormat="1" ht="272.45" customHeight="1" x14ac:dyDescent="0.35">
      <c r="A203" s="177">
        <v>172</v>
      </c>
      <c r="B203" s="78" t="s">
        <v>195</v>
      </c>
      <c r="C203" s="78" t="s">
        <v>170</v>
      </c>
      <c r="D203" s="164">
        <v>80101706</v>
      </c>
      <c r="E203" s="78" t="s">
        <v>367</v>
      </c>
      <c r="F203" s="78" t="s">
        <v>61</v>
      </c>
      <c r="G203" s="78">
        <v>1</v>
      </c>
      <c r="H203" s="166" t="s">
        <v>91</v>
      </c>
      <c r="I203" s="78">
        <v>11</v>
      </c>
      <c r="J203" s="78" t="s">
        <v>139</v>
      </c>
      <c r="K203" s="78" t="s">
        <v>100</v>
      </c>
      <c r="L203" s="78" t="s">
        <v>186</v>
      </c>
      <c r="M203" s="167">
        <v>39978400</v>
      </c>
      <c r="N203" s="167">
        <v>39978400</v>
      </c>
      <c r="O203" s="78" t="s">
        <v>66</v>
      </c>
      <c r="P203" s="78" t="s">
        <v>67</v>
      </c>
      <c r="Q203" s="78" t="s">
        <v>171</v>
      </c>
      <c r="R203" s="25"/>
      <c r="S203" s="183" t="s">
        <v>774</v>
      </c>
      <c r="T203" s="122" t="s">
        <v>775</v>
      </c>
      <c r="U203" s="123">
        <v>43858</v>
      </c>
      <c r="V203" s="124" t="s">
        <v>776</v>
      </c>
      <c r="W203" s="125" t="s">
        <v>434</v>
      </c>
      <c r="X203" s="185">
        <v>39493813</v>
      </c>
      <c r="Y203" s="186"/>
      <c r="Z203" s="185">
        <v>39493813</v>
      </c>
      <c r="AA203" s="124" t="s">
        <v>777</v>
      </c>
      <c r="AB203" s="125">
        <v>15120</v>
      </c>
      <c r="AC203" s="124" t="s">
        <v>778</v>
      </c>
      <c r="AD203" s="194">
        <v>43858</v>
      </c>
      <c r="AE203" s="194">
        <v>44188</v>
      </c>
      <c r="AF203" s="125" t="s">
        <v>759</v>
      </c>
      <c r="AG203" s="125" t="s">
        <v>170</v>
      </c>
    </row>
    <row r="204" spans="1:33" s="26" customFormat="1" ht="272.45" customHeight="1" x14ac:dyDescent="0.35">
      <c r="A204" s="177">
        <v>173</v>
      </c>
      <c r="B204" s="78" t="s">
        <v>195</v>
      </c>
      <c r="C204" s="78" t="s">
        <v>170</v>
      </c>
      <c r="D204" s="164">
        <v>80101706</v>
      </c>
      <c r="E204" s="78" t="s">
        <v>368</v>
      </c>
      <c r="F204" s="78" t="s">
        <v>61</v>
      </c>
      <c r="G204" s="78">
        <v>1</v>
      </c>
      <c r="H204" s="166" t="s">
        <v>91</v>
      </c>
      <c r="I204" s="78">
        <v>11.5</v>
      </c>
      <c r="J204" s="78" t="s">
        <v>139</v>
      </c>
      <c r="K204" s="78" t="s">
        <v>100</v>
      </c>
      <c r="L204" s="78" t="s">
        <v>186</v>
      </c>
      <c r="M204" s="167">
        <v>47974080</v>
      </c>
      <c r="N204" s="167">
        <v>47974080</v>
      </c>
      <c r="O204" s="78" t="s">
        <v>66</v>
      </c>
      <c r="P204" s="78" t="s">
        <v>67</v>
      </c>
      <c r="Q204" s="78" t="s">
        <v>171</v>
      </c>
      <c r="R204" s="25"/>
      <c r="S204" s="183" t="s">
        <v>779</v>
      </c>
      <c r="T204" s="122" t="s">
        <v>780</v>
      </c>
      <c r="U204" s="123">
        <v>43854</v>
      </c>
      <c r="V204" s="124" t="s">
        <v>781</v>
      </c>
      <c r="W204" s="125" t="s">
        <v>434</v>
      </c>
      <c r="X204" s="185">
        <v>47974080</v>
      </c>
      <c r="Y204" s="186">
        <v>0</v>
      </c>
      <c r="Z204" s="185">
        <v>47974080</v>
      </c>
      <c r="AA204" s="124" t="s">
        <v>782</v>
      </c>
      <c r="AB204" s="125">
        <v>7120</v>
      </c>
      <c r="AC204" s="191" t="s">
        <v>520</v>
      </c>
      <c r="AD204" s="194">
        <v>43854</v>
      </c>
      <c r="AE204" s="194">
        <v>44188</v>
      </c>
      <c r="AF204" s="125" t="s">
        <v>759</v>
      </c>
      <c r="AG204" s="125" t="s">
        <v>170</v>
      </c>
    </row>
    <row r="205" spans="1:33" s="26" customFormat="1" ht="272.45" customHeight="1" x14ac:dyDescent="0.35">
      <c r="A205" s="177">
        <v>174</v>
      </c>
      <c r="B205" s="78" t="s">
        <v>195</v>
      </c>
      <c r="C205" s="78" t="s">
        <v>170</v>
      </c>
      <c r="D205" s="164">
        <v>80101706</v>
      </c>
      <c r="E205" s="78" t="s">
        <v>369</v>
      </c>
      <c r="F205" s="78" t="s">
        <v>61</v>
      </c>
      <c r="G205" s="78">
        <v>1</v>
      </c>
      <c r="H205" s="166" t="s">
        <v>91</v>
      </c>
      <c r="I205" s="78">
        <v>11.5</v>
      </c>
      <c r="J205" s="78" t="s">
        <v>139</v>
      </c>
      <c r="K205" s="78" t="s">
        <v>100</v>
      </c>
      <c r="L205" s="78" t="s">
        <v>186</v>
      </c>
      <c r="M205" s="167">
        <v>69261280</v>
      </c>
      <c r="N205" s="167">
        <v>69261280</v>
      </c>
      <c r="O205" s="78" t="s">
        <v>66</v>
      </c>
      <c r="P205" s="78" t="s">
        <v>67</v>
      </c>
      <c r="Q205" s="78" t="s">
        <v>171</v>
      </c>
      <c r="R205" s="25"/>
      <c r="S205" s="183" t="s">
        <v>783</v>
      </c>
      <c r="T205" s="122" t="s">
        <v>784</v>
      </c>
      <c r="U205" s="123">
        <v>43853</v>
      </c>
      <c r="V205" s="124" t="s">
        <v>785</v>
      </c>
      <c r="W205" s="125" t="s">
        <v>434</v>
      </c>
      <c r="X205" s="185">
        <v>66450676</v>
      </c>
      <c r="Y205" s="186">
        <v>0</v>
      </c>
      <c r="Z205" s="185">
        <v>66450676</v>
      </c>
      <c r="AA205" s="124" t="s">
        <v>786</v>
      </c>
      <c r="AB205" s="187">
        <v>7020</v>
      </c>
      <c r="AC205" s="191" t="s">
        <v>787</v>
      </c>
      <c r="AD205" s="194">
        <v>43853</v>
      </c>
      <c r="AE205" s="194">
        <v>44188</v>
      </c>
      <c r="AF205" s="125" t="s">
        <v>759</v>
      </c>
      <c r="AG205" s="125" t="s">
        <v>170</v>
      </c>
    </row>
    <row r="206" spans="1:33" s="26" customFormat="1" ht="272.45" customHeight="1" x14ac:dyDescent="0.35">
      <c r="A206" s="177">
        <v>175</v>
      </c>
      <c r="B206" s="78" t="s">
        <v>282</v>
      </c>
      <c r="C206" s="78" t="s">
        <v>170</v>
      </c>
      <c r="D206" s="164">
        <v>80101706</v>
      </c>
      <c r="E206" s="78" t="s">
        <v>370</v>
      </c>
      <c r="F206" s="78" t="s">
        <v>61</v>
      </c>
      <c r="G206" s="78">
        <v>1</v>
      </c>
      <c r="H206" s="166" t="s">
        <v>91</v>
      </c>
      <c r="I206" s="78">
        <v>11</v>
      </c>
      <c r="J206" s="78" t="s">
        <v>139</v>
      </c>
      <c r="K206" s="78" t="s">
        <v>100</v>
      </c>
      <c r="L206" s="78" t="s">
        <v>188</v>
      </c>
      <c r="M206" s="167">
        <v>22844800</v>
      </c>
      <c r="N206" s="167">
        <v>22844800</v>
      </c>
      <c r="O206" s="78" t="s">
        <v>66</v>
      </c>
      <c r="P206" s="78" t="s">
        <v>67</v>
      </c>
      <c r="Q206" s="78" t="s">
        <v>171</v>
      </c>
      <c r="R206" s="25"/>
      <c r="S206" s="183" t="s">
        <v>788</v>
      </c>
      <c r="T206" s="122" t="s">
        <v>789</v>
      </c>
      <c r="U206" s="123">
        <v>43857</v>
      </c>
      <c r="V206" s="124" t="s">
        <v>790</v>
      </c>
      <c r="W206" s="125" t="s">
        <v>426</v>
      </c>
      <c r="X206" s="185">
        <v>22637120</v>
      </c>
      <c r="Y206" s="186"/>
      <c r="Z206" s="185">
        <v>22637120</v>
      </c>
      <c r="AA206" s="124" t="s">
        <v>791</v>
      </c>
      <c r="AB206" s="125">
        <v>17420</v>
      </c>
      <c r="AC206" s="124" t="s">
        <v>778</v>
      </c>
      <c r="AD206" s="123">
        <v>43857</v>
      </c>
      <c r="AE206" s="123">
        <v>44188</v>
      </c>
      <c r="AF206" s="125" t="s">
        <v>792</v>
      </c>
      <c r="AG206" s="125" t="s">
        <v>793</v>
      </c>
    </row>
    <row r="207" spans="1:33" s="26" customFormat="1" ht="272.45" customHeight="1" x14ac:dyDescent="0.35">
      <c r="A207" s="177">
        <v>176</v>
      </c>
      <c r="B207" s="78" t="s">
        <v>225</v>
      </c>
      <c r="C207" s="78" t="s">
        <v>170</v>
      </c>
      <c r="D207" s="164">
        <v>80101706</v>
      </c>
      <c r="E207" s="78" t="s">
        <v>371</v>
      </c>
      <c r="F207" s="78" t="s">
        <v>61</v>
      </c>
      <c r="G207" s="78">
        <v>1</v>
      </c>
      <c r="H207" s="166" t="s">
        <v>91</v>
      </c>
      <c r="I207" s="78">
        <v>11</v>
      </c>
      <c r="J207" s="78" t="s">
        <v>139</v>
      </c>
      <c r="K207" s="78" t="s">
        <v>100</v>
      </c>
      <c r="L207" s="78" t="s">
        <v>189</v>
      </c>
      <c r="M207" s="167">
        <v>105086080</v>
      </c>
      <c r="N207" s="167">
        <v>105086080</v>
      </c>
      <c r="O207" s="78" t="s">
        <v>66</v>
      </c>
      <c r="P207" s="78" t="s">
        <v>67</v>
      </c>
      <c r="Q207" s="78" t="s">
        <v>171</v>
      </c>
      <c r="R207" s="25"/>
      <c r="S207" s="183" t="s">
        <v>794</v>
      </c>
      <c r="T207" s="122" t="s">
        <v>795</v>
      </c>
      <c r="U207" s="123">
        <v>43854</v>
      </c>
      <c r="V207" s="124" t="s">
        <v>796</v>
      </c>
      <c r="W207" s="125" t="s">
        <v>434</v>
      </c>
      <c r="X207" s="185">
        <v>105086080</v>
      </c>
      <c r="Y207" s="186">
        <v>0</v>
      </c>
      <c r="Z207" s="185">
        <v>105086080</v>
      </c>
      <c r="AA207" s="124" t="s">
        <v>797</v>
      </c>
      <c r="AB207" s="187">
        <v>8820</v>
      </c>
      <c r="AC207" s="191" t="s">
        <v>520</v>
      </c>
      <c r="AD207" s="194">
        <v>43854</v>
      </c>
      <c r="AE207" s="194">
        <v>44188</v>
      </c>
      <c r="AF207" s="125" t="s">
        <v>759</v>
      </c>
      <c r="AG207" s="125" t="s">
        <v>170</v>
      </c>
    </row>
    <row r="208" spans="1:33" s="26" customFormat="1" ht="272.45" customHeight="1" x14ac:dyDescent="0.35">
      <c r="A208" s="177">
        <v>177</v>
      </c>
      <c r="B208" s="78" t="s">
        <v>267</v>
      </c>
      <c r="C208" s="78" t="s">
        <v>125</v>
      </c>
      <c r="D208" s="164">
        <v>80101706</v>
      </c>
      <c r="E208" s="78" t="s">
        <v>372</v>
      </c>
      <c r="F208" s="78" t="s">
        <v>61</v>
      </c>
      <c r="G208" s="78">
        <v>1</v>
      </c>
      <c r="H208" s="166" t="s">
        <v>91</v>
      </c>
      <c r="I208" s="78">
        <v>11</v>
      </c>
      <c r="J208" s="78" t="s">
        <v>139</v>
      </c>
      <c r="K208" s="78" t="s">
        <v>100</v>
      </c>
      <c r="L208" s="78" t="s">
        <v>188</v>
      </c>
      <c r="M208" s="167">
        <v>53685280</v>
      </c>
      <c r="N208" s="167">
        <v>53685280</v>
      </c>
      <c r="O208" s="78" t="s">
        <v>66</v>
      </c>
      <c r="P208" s="78" t="s">
        <v>67</v>
      </c>
      <c r="Q208" s="78" t="s">
        <v>117</v>
      </c>
      <c r="R208" s="70"/>
      <c r="S208" s="183" t="s">
        <v>798</v>
      </c>
      <c r="T208" s="122" t="s">
        <v>799</v>
      </c>
      <c r="U208" s="123">
        <v>43852</v>
      </c>
      <c r="V208" s="124" t="s">
        <v>800</v>
      </c>
      <c r="W208" s="125" t="s">
        <v>434</v>
      </c>
      <c r="X208" s="185">
        <v>53685280</v>
      </c>
      <c r="Y208" s="186">
        <v>0</v>
      </c>
      <c r="Z208" s="185">
        <v>53685280</v>
      </c>
      <c r="AA208" s="124" t="s">
        <v>801</v>
      </c>
      <c r="AB208" s="125">
        <v>11520</v>
      </c>
      <c r="AC208" s="124" t="s">
        <v>802</v>
      </c>
      <c r="AD208" s="123">
        <v>43852</v>
      </c>
      <c r="AE208" s="123">
        <v>44186</v>
      </c>
      <c r="AF208" s="125" t="s">
        <v>803</v>
      </c>
      <c r="AG208" s="125" t="s">
        <v>125</v>
      </c>
    </row>
    <row r="209" spans="1:33" s="26" customFormat="1" ht="272.45" customHeight="1" x14ac:dyDescent="0.35">
      <c r="A209" s="177">
        <v>178</v>
      </c>
      <c r="B209" s="78" t="s">
        <v>267</v>
      </c>
      <c r="C209" s="78" t="s">
        <v>125</v>
      </c>
      <c r="D209" s="164">
        <v>80101706</v>
      </c>
      <c r="E209" s="78" t="s">
        <v>373</v>
      </c>
      <c r="F209" s="78" t="s">
        <v>61</v>
      </c>
      <c r="G209" s="78">
        <v>1</v>
      </c>
      <c r="H209" s="166" t="s">
        <v>91</v>
      </c>
      <c r="I209" s="78">
        <v>11</v>
      </c>
      <c r="J209" s="78" t="s">
        <v>139</v>
      </c>
      <c r="K209" s="78" t="s">
        <v>100</v>
      </c>
      <c r="L209" s="78" t="s">
        <v>188</v>
      </c>
      <c r="M209" s="167">
        <v>55969760</v>
      </c>
      <c r="N209" s="167">
        <v>55969760</v>
      </c>
      <c r="O209" s="78" t="s">
        <v>66</v>
      </c>
      <c r="P209" s="78" t="s">
        <v>67</v>
      </c>
      <c r="Q209" s="78" t="s">
        <v>117</v>
      </c>
      <c r="R209" s="29"/>
      <c r="S209" s="183" t="s">
        <v>804</v>
      </c>
      <c r="T209" s="122" t="s">
        <v>805</v>
      </c>
      <c r="U209" s="123">
        <v>43854</v>
      </c>
      <c r="V209" s="124" t="s">
        <v>806</v>
      </c>
      <c r="W209" s="125" t="s">
        <v>434</v>
      </c>
      <c r="X209" s="185">
        <v>55969760</v>
      </c>
      <c r="Y209" s="186"/>
      <c r="Z209" s="185">
        <v>55969760</v>
      </c>
      <c r="AA209" s="124" t="s">
        <v>807</v>
      </c>
      <c r="AB209" s="125">
        <v>12720</v>
      </c>
      <c r="AC209" s="191" t="s">
        <v>520</v>
      </c>
      <c r="AD209" s="194">
        <v>43854</v>
      </c>
      <c r="AE209" s="194">
        <v>44188</v>
      </c>
      <c r="AF209" s="125" t="s">
        <v>803</v>
      </c>
      <c r="AG209" s="125" t="s">
        <v>125</v>
      </c>
    </row>
    <row r="210" spans="1:33" s="31" customFormat="1" ht="272.45" customHeight="1" x14ac:dyDescent="0.35">
      <c r="A210" s="177">
        <v>179</v>
      </c>
      <c r="B210" s="78" t="s">
        <v>267</v>
      </c>
      <c r="C210" s="78" t="s">
        <v>125</v>
      </c>
      <c r="D210" s="164">
        <v>80101706</v>
      </c>
      <c r="E210" s="78" t="s">
        <v>374</v>
      </c>
      <c r="F210" s="78" t="s">
        <v>61</v>
      </c>
      <c r="G210" s="78">
        <v>1</v>
      </c>
      <c r="H210" s="166" t="s">
        <v>91</v>
      </c>
      <c r="I210" s="78">
        <v>11.5</v>
      </c>
      <c r="J210" s="78" t="s">
        <v>139</v>
      </c>
      <c r="K210" s="78" t="s">
        <v>100</v>
      </c>
      <c r="L210" s="78" t="s">
        <v>152</v>
      </c>
      <c r="M210" s="167">
        <v>69261280</v>
      </c>
      <c r="N210" s="167">
        <v>69261280</v>
      </c>
      <c r="O210" s="78" t="s">
        <v>66</v>
      </c>
      <c r="P210" s="78" t="s">
        <v>67</v>
      </c>
      <c r="Q210" s="78" t="s">
        <v>117</v>
      </c>
      <c r="R210" s="25"/>
      <c r="S210" s="183" t="s">
        <v>808</v>
      </c>
      <c r="T210" s="122" t="s">
        <v>809</v>
      </c>
      <c r="U210" s="123">
        <v>43844</v>
      </c>
      <c r="V210" s="124" t="s">
        <v>810</v>
      </c>
      <c r="W210" s="125" t="s">
        <v>434</v>
      </c>
      <c r="X210" s="185">
        <v>68458250</v>
      </c>
      <c r="Y210" s="186">
        <v>0</v>
      </c>
      <c r="Z210" s="185">
        <v>68458250</v>
      </c>
      <c r="AA210" s="124" t="s">
        <v>811</v>
      </c>
      <c r="AB210" s="125">
        <v>2620</v>
      </c>
      <c r="AC210" s="124" t="s">
        <v>520</v>
      </c>
      <c r="AD210" s="123">
        <v>43844</v>
      </c>
      <c r="AE210" s="123">
        <v>44188</v>
      </c>
      <c r="AF210" s="125" t="s">
        <v>803</v>
      </c>
      <c r="AG210" s="125" t="s">
        <v>125</v>
      </c>
    </row>
    <row r="211" spans="1:33" s="31" customFormat="1" ht="272.45" customHeight="1" x14ac:dyDescent="0.35">
      <c r="A211" s="177">
        <v>180</v>
      </c>
      <c r="B211" s="78" t="s">
        <v>267</v>
      </c>
      <c r="C211" s="78" t="s">
        <v>125</v>
      </c>
      <c r="D211" s="164">
        <v>80101706</v>
      </c>
      <c r="E211" s="78" t="s">
        <v>375</v>
      </c>
      <c r="F211" s="78" t="s">
        <v>61</v>
      </c>
      <c r="G211" s="78">
        <v>1</v>
      </c>
      <c r="H211" s="166" t="s">
        <v>91</v>
      </c>
      <c r="I211" s="78">
        <v>11</v>
      </c>
      <c r="J211" s="78" t="s">
        <v>139</v>
      </c>
      <c r="K211" s="78" t="s">
        <v>100</v>
      </c>
      <c r="L211" s="78" t="s">
        <v>188</v>
      </c>
      <c r="M211" s="167">
        <v>69676640</v>
      </c>
      <c r="N211" s="167">
        <v>69676640</v>
      </c>
      <c r="O211" s="78" t="s">
        <v>66</v>
      </c>
      <c r="P211" s="78" t="s">
        <v>67</v>
      </c>
      <c r="Q211" s="78" t="s">
        <v>117</v>
      </c>
      <c r="R211" s="25"/>
      <c r="S211" s="183" t="s">
        <v>812</v>
      </c>
      <c r="T211" s="122" t="s">
        <v>813</v>
      </c>
      <c r="U211" s="123">
        <v>43853</v>
      </c>
      <c r="V211" s="124" t="s">
        <v>814</v>
      </c>
      <c r="W211" s="125" t="s">
        <v>434</v>
      </c>
      <c r="X211" s="185">
        <v>69676640</v>
      </c>
      <c r="Y211" s="186">
        <v>0</v>
      </c>
      <c r="Z211" s="185">
        <v>69676640</v>
      </c>
      <c r="AA211" s="124" t="s">
        <v>700</v>
      </c>
      <c r="AB211" s="125">
        <v>11620</v>
      </c>
      <c r="AC211" s="124" t="s">
        <v>701</v>
      </c>
      <c r="AD211" s="123">
        <v>43853</v>
      </c>
      <c r="AE211" s="123">
        <v>44186</v>
      </c>
      <c r="AF211" s="125" t="s">
        <v>803</v>
      </c>
      <c r="AG211" s="125" t="s">
        <v>125</v>
      </c>
    </row>
    <row r="212" spans="1:33" s="31" customFormat="1" ht="272.45" customHeight="1" x14ac:dyDescent="0.35">
      <c r="A212" s="177">
        <v>181</v>
      </c>
      <c r="B212" s="78" t="s">
        <v>267</v>
      </c>
      <c r="C212" s="78" t="s">
        <v>125</v>
      </c>
      <c r="D212" s="164">
        <v>80101706</v>
      </c>
      <c r="E212" s="78" t="s">
        <v>376</v>
      </c>
      <c r="F212" s="78" t="s">
        <v>61</v>
      </c>
      <c r="G212" s="78">
        <v>1</v>
      </c>
      <c r="H212" s="166" t="s">
        <v>91</v>
      </c>
      <c r="I212" s="78">
        <v>10.5</v>
      </c>
      <c r="J212" s="78" t="s">
        <v>139</v>
      </c>
      <c r="K212" s="78" t="s">
        <v>100</v>
      </c>
      <c r="L212" s="78" t="s">
        <v>188</v>
      </c>
      <c r="M212" s="167">
        <v>31500000</v>
      </c>
      <c r="N212" s="167">
        <v>31500000</v>
      </c>
      <c r="O212" s="78" t="s">
        <v>66</v>
      </c>
      <c r="P212" s="78" t="s">
        <v>67</v>
      </c>
      <c r="Q212" s="78" t="s">
        <v>117</v>
      </c>
      <c r="R212" s="25"/>
      <c r="S212" s="183" t="s">
        <v>815</v>
      </c>
      <c r="T212" s="122" t="s">
        <v>816</v>
      </c>
      <c r="U212" s="123">
        <v>43851</v>
      </c>
      <c r="V212" s="124" t="s">
        <v>817</v>
      </c>
      <c r="W212" s="125" t="s">
        <v>426</v>
      </c>
      <c r="X212" s="185">
        <v>31500000</v>
      </c>
      <c r="Y212" s="186">
        <v>0</v>
      </c>
      <c r="Z212" s="185">
        <v>31500000</v>
      </c>
      <c r="AA212" s="124" t="s">
        <v>818</v>
      </c>
      <c r="AB212" s="125">
        <v>11720</v>
      </c>
      <c r="AC212" s="124" t="s">
        <v>819</v>
      </c>
      <c r="AD212" s="123">
        <v>43851</v>
      </c>
      <c r="AE212" s="123">
        <v>44170</v>
      </c>
      <c r="AF212" s="125" t="s">
        <v>803</v>
      </c>
      <c r="AG212" s="125" t="s">
        <v>125</v>
      </c>
    </row>
    <row r="213" spans="1:33" s="31" customFormat="1" ht="272.45" customHeight="1" x14ac:dyDescent="0.35">
      <c r="A213" s="177">
        <v>182</v>
      </c>
      <c r="B213" s="78" t="s">
        <v>267</v>
      </c>
      <c r="C213" s="78" t="s">
        <v>125</v>
      </c>
      <c r="D213" s="164">
        <v>80101706</v>
      </c>
      <c r="E213" s="78" t="s">
        <v>377</v>
      </c>
      <c r="F213" s="78" t="s">
        <v>61</v>
      </c>
      <c r="G213" s="78">
        <v>1</v>
      </c>
      <c r="H213" s="166" t="s">
        <v>91</v>
      </c>
      <c r="I213" s="78">
        <v>10.5</v>
      </c>
      <c r="J213" s="78" t="s">
        <v>139</v>
      </c>
      <c r="K213" s="78" t="s">
        <v>100</v>
      </c>
      <c r="L213" s="78" t="s">
        <v>188</v>
      </c>
      <c r="M213" s="167">
        <v>58877280</v>
      </c>
      <c r="N213" s="167">
        <v>58877280</v>
      </c>
      <c r="O213" s="78" t="s">
        <v>66</v>
      </c>
      <c r="P213" s="78" t="s">
        <v>67</v>
      </c>
      <c r="Q213" s="78" t="s">
        <v>117</v>
      </c>
      <c r="R213" s="25"/>
      <c r="S213" s="183" t="s">
        <v>820</v>
      </c>
      <c r="T213" s="122" t="s">
        <v>821</v>
      </c>
      <c r="U213" s="123">
        <v>43854</v>
      </c>
      <c r="V213" s="124" t="s">
        <v>822</v>
      </c>
      <c r="W213" s="125" t="s">
        <v>434</v>
      </c>
      <c r="X213" s="185">
        <v>58877280</v>
      </c>
      <c r="Y213" s="186">
        <v>0</v>
      </c>
      <c r="Z213" s="185">
        <v>58877280</v>
      </c>
      <c r="AA213" s="124" t="s">
        <v>823</v>
      </c>
      <c r="AB213" s="187">
        <v>12620</v>
      </c>
      <c r="AC213" s="191" t="s">
        <v>824</v>
      </c>
      <c r="AD213" s="194">
        <v>43854</v>
      </c>
      <c r="AE213" s="194">
        <v>44173</v>
      </c>
      <c r="AF213" s="125" t="s">
        <v>803</v>
      </c>
      <c r="AG213" s="125" t="s">
        <v>125</v>
      </c>
    </row>
    <row r="214" spans="1:33" s="26" customFormat="1" ht="272.45" customHeight="1" x14ac:dyDescent="0.35">
      <c r="A214" s="177">
        <v>183</v>
      </c>
      <c r="B214" s="78" t="s">
        <v>267</v>
      </c>
      <c r="C214" s="78" t="s">
        <v>125</v>
      </c>
      <c r="D214" s="164">
        <v>80101706</v>
      </c>
      <c r="E214" s="78" t="s">
        <v>378</v>
      </c>
      <c r="F214" s="78" t="s">
        <v>61</v>
      </c>
      <c r="G214" s="78">
        <v>1</v>
      </c>
      <c r="H214" s="166" t="s">
        <v>91</v>
      </c>
      <c r="I214" s="78">
        <v>10.5</v>
      </c>
      <c r="J214" s="78" t="s">
        <v>139</v>
      </c>
      <c r="K214" s="78" t="s">
        <v>100</v>
      </c>
      <c r="L214" s="78" t="s">
        <v>188</v>
      </c>
      <c r="M214" s="167">
        <v>58877280</v>
      </c>
      <c r="N214" s="167">
        <v>58877280</v>
      </c>
      <c r="O214" s="78" t="s">
        <v>66</v>
      </c>
      <c r="P214" s="78" t="s">
        <v>67</v>
      </c>
      <c r="Q214" s="78" t="s">
        <v>117</v>
      </c>
      <c r="R214" s="25"/>
      <c r="S214" s="183" t="s">
        <v>825</v>
      </c>
      <c r="T214" s="122" t="s">
        <v>826</v>
      </c>
      <c r="U214" s="123">
        <v>43854</v>
      </c>
      <c r="V214" s="124" t="s">
        <v>827</v>
      </c>
      <c r="W214" s="125" t="s">
        <v>434</v>
      </c>
      <c r="X214" s="185">
        <v>58877280</v>
      </c>
      <c r="Y214" s="186">
        <v>0</v>
      </c>
      <c r="Z214" s="185">
        <v>58877280</v>
      </c>
      <c r="AA214" s="124" t="s">
        <v>828</v>
      </c>
      <c r="AB214" s="187">
        <v>12520</v>
      </c>
      <c r="AC214" s="191" t="s">
        <v>824</v>
      </c>
      <c r="AD214" s="194">
        <v>43854</v>
      </c>
      <c r="AE214" s="194">
        <v>44173</v>
      </c>
      <c r="AF214" s="125" t="s">
        <v>803</v>
      </c>
      <c r="AG214" s="125" t="s">
        <v>125</v>
      </c>
    </row>
    <row r="215" spans="1:33" s="26" customFormat="1" ht="272.45" customHeight="1" x14ac:dyDescent="0.35">
      <c r="A215" s="177">
        <v>184</v>
      </c>
      <c r="B215" s="78" t="s">
        <v>267</v>
      </c>
      <c r="C215" s="78" t="s">
        <v>125</v>
      </c>
      <c r="D215" s="164">
        <v>80101706</v>
      </c>
      <c r="E215" s="78" t="s">
        <v>379</v>
      </c>
      <c r="F215" s="78" t="s">
        <v>61</v>
      </c>
      <c r="G215" s="78">
        <v>1</v>
      </c>
      <c r="H215" s="166" t="s">
        <v>91</v>
      </c>
      <c r="I215" s="78">
        <v>11</v>
      </c>
      <c r="J215" s="78" t="s">
        <v>139</v>
      </c>
      <c r="K215" s="78" t="s">
        <v>100</v>
      </c>
      <c r="L215" s="78" t="s">
        <v>152</v>
      </c>
      <c r="M215" s="167">
        <v>61680960</v>
      </c>
      <c r="N215" s="167">
        <v>61680960</v>
      </c>
      <c r="O215" s="78" t="s">
        <v>66</v>
      </c>
      <c r="P215" s="78" t="s">
        <v>67</v>
      </c>
      <c r="Q215" s="78" t="s">
        <v>117</v>
      </c>
      <c r="R215" s="25"/>
      <c r="S215" s="183" t="s">
        <v>829</v>
      </c>
      <c r="T215" s="122" t="s">
        <v>830</v>
      </c>
      <c r="U215" s="123">
        <v>43854</v>
      </c>
      <c r="V215" s="124" t="s">
        <v>831</v>
      </c>
      <c r="W215" s="125" t="s">
        <v>434</v>
      </c>
      <c r="X215" s="185">
        <v>61680960</v>
      </c>
      <c r="Y215" s="186">
        <v>0</v>
      </c>
      <c r="Z215" s="185">
        <v>61680960</v>
      </c>
      <c r="AA215" s="124" t="s">
        <v>832</v>
      </c>
      <c r="AB215" s="187">
        <v>2720</v>
      </c>
      <c r="AC215" s="191" t="s">
        <v>520</v>
      </c>
      <c r="AD215" s="194">
        <v>43854</v>
      </c>
      <c r="AE215" s="194">
        <v>44188</v>
      </c>
      <c r="AF215" s="125" t="s">
        <v>803</v>
      </c>
      <c r="AG215" s="125" t="s">
        <v>125</v>
      </c>
    </row>
    <row r="216" spans="1:33" s="26" customFormat="1" ht="272.45" customHeight="1" x14ac:dyDescent="0.35">
      <c r="A216" s="177">
        <v>185</v>
      </c>
      <c r="B216" s="78" t="s">
        <v>282</v>
      </c>
      <c r="C216" s="78" t="s">
        <v>126</v>
      </c>
      <c r="D216" s="164">
        <v>80101706</v>
      </c>
      <c r="E216" s="78" t="s">
        <v>380</v>
      </c>
      <c r="F216" s="78" t="s">
        <v>61</v>
      </c>
      <c r="G216" s="78">
        <v>1</v>
      </c>
      <c r="H216" s="166" t="s">
        <v>91</v>
      </c>
      <c r="I216" s="78">
        <v>10.5</v>
      </c>
      <c r="J216" s="78" t="s">
        <v>139</v>
      </c>
      <c r="K216" s="78" t="s">
        <v>100</v>
      </c>
      <c r="L216" s="78" t="s">
        <v>188</v>
      </c>
      <c r="M216" s="167">
        <v>58877280</v>
      </c>
      <c r="N216" s="167">
        <v>58877280</v>
      </c>
      <c r="O216" s="78" t="s">
        <v>66</v>
      </c>
      <c r="P216" s="78" t="s">
        <v>67</v>
      </c>
      <c r="Q216" s="78" t="s">
        <v>182</v>
      </c>
      <c r="R216" s="25"/>
      <c r="S216" s="183" t="s">
        <v>833</v>
      </c>
      <c r="T216" s="122" t="s">
        <v>834</v>
      </c>
      <c r="U216" s="123">
        <v>43853</v>
      </c>
      <c r="V216" s="124" t="s">
        <v>835</v>
      </c>
      <c r="W216" s="125" t="s">
        <v>434</v>
      </c>
      <c r="X216" s="185">
        <v>58877280</v>
      </c>
      <c r="Y216" s="186">
        <v>0</v>
      </c>
      <c r="Z216" s="185">
        <v>58877280</v>
      </c>
      <c r="AA216" s="124" t="s">
        <v>836</v>
      </c>
      <c r="AB216" s="125">
        <v>12420</v>
      </c>
      <c r="AC216" s="191" t="s">
        <v>627</v>
      </c>
      <c r="AD216" s="194">
        <v>43853</v>
      </c>
      <c r="AE216" s="194">
        <v>44172</v>
      </c>
      <c r="AF216" s="125" t="s">
        <v>837</v>
      </c>
      <c r="AG216" s="125" t="s">
        <v>126</v>
      </c>
    </row>
    <row r="217" spans="1:33" s="26" customFormat="1" ht="272.45" customHeight="1" x14ac:dyDescent="0.35">
      <c r="A217" s="177">
        <v>186</v>
      </c>
      <c r="B217" s="78"/>
      <c r="C217" s="78" t="s">
        <v>168</v>
      </c>
      <c r="D217" s="164">
        <v>80101706</v>
      </c>
      <c r="E217" s="78" t="s">
        <v>381</v>
      </c>
      <c r="F217" s="78" t="s">
        <v>61</v>
      </c>
      <c r="G217" s="78">
        <v>1</v>
      </c>
      <c r="H217" s="166" t="s">
        <v>91</v>
      </c>
      <c r="I217" s="78">
        <v>11.5</v>
      </c>
      <c r="J217" s="78" t="s">
        <v>139</v>
      </c>
      <c r="K217" s="78" t="s">
        <v>64</v>
      </c>
      <c r="L217" s="78" t="s">
        <v>107</v>
      </c>
      <c r="M217" s="167">
        <v>29854000</v>
      </c>
      <c r="N217" s="167">
        <v>29854000</v>
      </c>
      <c r="O217" s="78" t="s">
        <v>66</v>
      </c>
      <c r="P217" s="78" t="s">
        <v>67</v>
      </c>
      <c r="Q217" s="78" t="s">
        <v>421</v>
      </c>
      <c r="R217" s="25"/>
      <c r="S217" s="183" t="s">
        <v>838</v>
      </c>
      <c r="T217" s="122" t="s">
        <v>839</v>
      </c>
      <c r="U217" s="123">
        <v>43839</v>
      </c>
      <c r="V217" s="124" t="s">
        <v>840</v>
      </c>
      <c r="W217" s="125" t="s">
        <v>426</v>
      </c>
      <c r="X217" s="185">
        <v>23883200</v>
      </c>
      <c r="Y217" s="186">
        <v>0</v>
      </c>
      <c r="Z217" s="185">
        <v>23883200</v>
      </c>
      <c r="AA217" s="124" t="s">
        <v>841</v>
      </c>
      <c r="AB217" s="125">
        <v>1620</v>
      </c>
      <c r="AC217" s="124" t="s">
        <v>537</v>
      </c>
      <c r="AD217" s="123">
        <v>43839</v>
      </c>
      <c r="AE217" s="123">
        <v>44186</v>
      </c>
      <c r="AF217" s="125" t="s">
        <v>842</v>
      </c>
      <c r="AG217" s="125" t="s">
        <v>843</v>
      </c>
    </row>
    <row r="218" spans="1:33" s="26" customFormat="1" ht="272.45" customHeight="1" x14ac:dyDescent="0.35">
      <c r="A218" s="177">
        <v>187</v>
      </c>
      <c r="B218" s="78" t="s">
        <v>195</v>
      </c>
      <c r="C218" s="78" t="s">
        <v>124</v>
      </c>
      <c r="D218" s="164">
        <v>80101706</v>
      </c>
      <c r="E218" s="78" t="s">
        <v>382</v>
      </c>
      <c r="F218" s="78" t="s">
        <v>61</v>
      </c>
      <c r="G218" s="78">
        <v>1</v>
      </c>
      <c r="H218" s="166" t="s">
        <v>91</v>
      </c>
      <c r="I218" s="78">
        <v>11</v>
      </c>
      <c r="J218" s="78" t="s">
        <v>139</v>
      </c>
      <c r="K218" s="78" t="s">
        <v>100</v>
      </c>
      <c r="L218" s="78" t="s">
        <v>186</v>
      </c>
      <c r="M218" s="167">
        <v>45689600</v>
      </c>
      <c r="N218" s="167">
        <v>45689600</v>
      </c>
      <c r="O218" s="78" t="s">
        <v>66</v>
      </c>
      <c r="P218" s="78" t="s">
        <v>67</v>
      </c>
      <c r="Q218" s="78" t="s">
        <v>184</v>
      </c>
      <c r="R218" s="25"/>
      <c r="S218" s="183" t="s">
        <v>844</v>
      </c>
      <c r="T218" s="122" t="s">
        <v>845</v>
      </c>
      <c r="U218" s="123">
        <v>43854</v>
      </c>
      <c r="V218" s="124" t="s">
        <v>846</v>
      </c>
      <c r="W218" s="125" t="s">
        <v>434</v>
      </c>
      <c r="X218" s="185">
        <v>45689600</v>
      </c>
      <c r="Y218" s="186">
        <v>0</v>
      </c>
      <c r="Z218" s="185">
        <v>45689600</v>
      </c>
      <c r="AA218" s="124" t="s">
        <v>847</v>
      </c>
      <c r="AB218" s="187">
        <v>13020</v>
      </c>
      <c r="AC218" s="191" t="s">
        <v>520</v>
      </c>
      <c r="AD218" s="194">
        <v>43854</v>
      </c>
      <c r="AE218" s="194">
        <v>44188</v>
      </c>
      <c r="AF218" s="125" t="s">
        <v>848</v>
      </c>
      <c r="AG218" s="125" t="s">
        <v>124</v>
      </c>
    </row>
    <row r="219" spans="1:33" s="26" customFormat="1" ht="272.45" customHeight="1" x14ac:dyDescent="0.35">
      <c r="A219" s="177">
        <v>188</v>
      </c>
      <c r="B219" s="78" t="s">
        <v>195</v>
      </c>
      <c r="C219" s="78" t="s">
        <v>124</v>
      </c>
      <c r="D219" s="164">
        <v>80101706</v>
      </c>
      <c r="E219" s="78" t="s">
        <v>383</v>
      </c>
      <c r="F219" s="78" t="s">
        <v>61</v>
      </c>
      <c r="G219" s="78">
        <v>1</v>
      </c>
      <c r="H219" s="166" t="s">
        <v>91</v>
      </c>
      <c r="I219" s="78">
        <v>11</v>
      </c>
      <c r="J219" s="78" t="s">
        <v>139</v>
      </c>
      <c r="K219" s="78" t="s">
        <v>100</v>
      </c>
      <c r="L219" s="78" t="s">
        <v>186</v>
      </c>
      <c r="M219" s="167">
        <v>45689600</v>
      </c>
      <c r="N219" s="167">
        <v>45689600</v>
      </c>
      <c r="O219" s="78" t="s">
        <v>66</v>
      </c>
      <c r="P219" s="78" t="s">
        <v>67</v>
      </c>
      <c r="Q219" s="78" t="s">
        <v>184</v>
      </c>
      <c r="R219" s="25"/>
      <c r="S219" s="183" t="s">
        <v>849</v>
      </c>
      <c r="T219" s="122" t="s">
        <v>850</v>
      </c>
      <c r="U219" s="123">
        <v>43854</v>
      </c>
      <c r="V219" s="124" t="s">
        <v>851</v>
      </c>
      <c r="W219" s="125" t="s">
        <v>434</v>
      </c>
      <c r="X219" s="185">
        <v>45689600</v>
      </c>
      <c r="Y219" s="186">
        <v>0</v>
      </c>
      <c r="Z219" s="185">
        <v>45689600</v>
      </c>
      <c r="AA219" s="124" t="s">
        <v>847</v>
      </c>
      <c r="AB219" s="187">
        <v>13120</v>
      </c>
      <c r="AC219" s="191" t="s">
        <v>520</v>
      </c>
      <c r="AD219" s="194">
        <v>43854</v>
      </c>
      <c r="AE219" s="194">
        <v>44188</v>
      </c>
      <c r="AF219" s="125" t="s">
        <v>848</v>
      </c>
      <c r="AG219" s="125" t="s">
        <v>124</v>
      </c>
    </row>
    <row r="220" spans="1:33" s="31" customFormat="1" ht="272.45" customHeight="1" x14ac:dyDescent="0.35">
      <c r="A220" s="177">
        <v>189</v>
      </c>
      <c r="B220" s="78" t="s">
        <v>195</v>
      </c>
      <c r="C220" s="78" t="s">
        <v>124</v>
      </c>
      <c r="D220" s="164">
        <v>80101706</v>
      </c>
      <c r="E220" s="78" t="s">
        <v>384</v>
      </c>
      <c r="F220" s="78" t="s">
        <v>61</v>
      </c>
      <c r="G220" s="78">
        <v>1</v>
      </c>
      <c r="H220" s="166" t="s">
        <v>91</v>
      </c>
      <c r="I220" s="78">
        <v>11</v>
      </c>
      <c r="J220" s="78" t="s">
        <v>139</v>
      </c>
      <c r="K220" s="78" t="s">
        <v>100</v>
      </c>
      <c r="L220" s="78" t="s">
        <v>186</v>
      </c>
      <c r="M220" s="167">
        <v>61680960</v>
      </c>
      <c r="N220" s="167">
        <v>61680960</v>
      </c>
      <c r="O220" s="78" t="s">
        <v>66</v>
      </c>
      <c r="P220" s="78" t="s">
        <v>67</v>
      </c>
      <c r="Q220" s="78" t="s">
        <v>184</v>
      </c>
      <c r="R220" s="25"/>
      <c r="S220" s="183" t="s">
        <v>852</v>
      </c>
      <c r="T220" s="122" t="s">
        <v>853</v>
      </c>
      <c r="U220" s="123">
        <v>43854</v>
      </c>
      <c r="V220" s="124" t="s">
        <v>854</v>
      </c>
      <c r="W220" s="125" t="s">
        <v>434</v>
      </c>
      <c r="X220" s="185">
        <v>61680960</v>
      </c>
      <c r="Y220" s="186">
        <v>0</v>
      </c>
      <c r="Z220" s="185">
        <v>61680960</v>
      </c>
      <c r="AA220" s="124" t="s">
        <v>855</v>
      </c>
      <c r="AB220" s="187">
        <v>13220</v>
      </c>
      <c r="AC220" s="191" t="s">
        <v>520</v>
      </c>
      <c r="AD220" s="194">
        <v>43854</v>
      </c>
      <c r="AE220" s="194">
        <v>44188</v>
      </c>
      <c r="AF220" s="125" t="s">
        <v>848</v>
      </c>
      <c r="AG220" s="125" t="s">
        <v>124</v>
      </c>
    </row>
    <row r="221" spans="1:33" s="31" customFormat="1" ht="272.45" customHeight="1" x14ac:dyDescent="0.35">
      <c r="A221" s="177">
        <v>190</v>
      </c>
      <c r="B221" s="78" t="s">
        <v>195</v>
      </c>
      <c r="C221" s="78" t="s">
        <v>124</v>
      </c>
      <c r="D221" s="164">
        <v>80101706</v>
      </c>
      <c r="E221" s="78" t="s">
        <v>385</v>
      </c>
      <c r="F221" s="78" t="s">
        <v>61</v>
      </c>
      <c r="G221" s="78">
        <v>1</v>
      </c>
      <c r="H221" s="166" t="s">
        <v>91</v>
      </c>
      <c r="I221" s="78">
        <v>11</v>
      </c>
      <c r="J221" s="78" t="s">
        <v>139</v>
      </c>
      <c r="K221" s="78" t="s">
        <v>100</v>
      </c>
      <c r="L221" s="78" t="s">
        <v>186</v>
      </c>
      <c r="M221" s="167">
        <v>61680960</v>
      </c>
      <c r="N221" s="167">
        <v>61680960</v>
      </c>
      <c r="O221" s="78" t="s">
        <v>66</v>
      </c>
      <c r="P221" s="78" t="s">
        <v>67</v>
      </c>
      <c r="Q221" s="78" t="s">
        <v>184</v>
      </c>
      <c r="R221" s="25"/>
      <c r="S221" s="183" t="s">
        <v>856</v>
      </c>
      <c r="T221" s="122" t="s">
        <v>857</v>
      </c>
      <c r="U221" s="123">
        <v>43854</v>
      </c>
      <c r="V221" s="124" t="s">
        <v>858</v>
      </c>
      <c r="W221" s="125" t="s">
        <v>434</v>
      </c>
      <c r="X221" s="185">
        <v>61680960</v>
      </c>
      <c r="Y221" s="186">
        <v>0</v>
      </c>
      <c r="Z221" s="185">
        <v>61680960</v>
      </c>
      <c r="AA221" s="124" t="s">
        <v>855</v>
      </c>
      <c r="AB221" s="187">
        <v>13320</v>
      </c>
      <c r="AC221" s="191" t="s">
        <v>520</v>
      </c>
      <c r="AD221" s="194">
        <v>43854</v>
      </c>
      <c r="AE221" s="194">
        <v>44188</v>
      </c>
      <c r="AF221" s="125" t="s">
        <v>848</v>
      </c>
      <c r="AG221" s="125" t="s">
        <v>124</v>
      </c>
    </row>
    <row r="222" spans="1:33" s="31" customFormat="1" ht="272.45" customHeight="1" x14ac:dyDescent="0.35">
      <c r="A222" s="177">
        <v>191</v>
      </c>
      <c r="B222" s="78" t="s">
        <v>195</v>
      </c>
      <c r="C222" s="78" t="s">
        <v>124</v>
      </c>
      <c r="D222" s="164">
        <v>80101706</v>
      </c>
      <c r="E222" s="78" t="s">
        <v>386</v>
      </c>
      <c r="F222" s="78" t="s">
        <v>61</v>
      </c>
      <c r="G222" s="78">
        <v>1</v>
      </c>
      <c r="H222" s="166" t="s">
        <v>91</v>
      </c>
      <c r="I222" s="78">
        <v>11</v>
      </c>
      <c r="J222" s="78" t="s">
        <v>139</v>
      </c>
      <c r="K222" s="78" t="s">
        <v>100</v>
      </c>
      <c r="L222" s="78" t="s">
        <v>186</v>
      </c>
      <c r="M222" s="167">
        <v>61680960</v>
      </c>
      <c r="N222" s="167">
        <v>61680960</v>
      </c>
      <c r="O222" s="78" t="s">
        <v>66</v>
      </c>
      <c r="P222" s="78" t="s">
        <v>67</v>
      </c>
      <c r="Q222" s="78" t="s">
        <v>184</v>
      </c>
      <c r="R222" s="25"/>
      <c r="S222" s="183" t="s">
        <v>859</v>
      </c>
      <c r="T222" s="122" t="s">
        <v>860</v>
      </c>
      <c r="U222" s="123">
        <v>43854</v>
      </c>
      <c r="V222" s="124" t="s">
        <v>854</v>
      </c>
      <c r="W222" s="125" t="s">
        <v>434</v>
      </c>
      <c r="X222" s="185">
        <v>61680960</v>
      </c>
      <c r="Y222" s="186">
        <v>0</v>
      </c>
      <c r="Z222" s="185">
        <v>61680960</v>
      </c>
      <c r="AA222" s="124" t="s">
        <v>855</v>
      </c>
      <c r="AB222" s="187">
        <v>13420</v>
      </c>
      <c r="AC222" s="191" t="s">
        <v>520</v>
      </c>
      <c r="AD222" s="194">
        <v>43854</v>
      </c>
      <c r="AE222" s="194">
        <v>44188</v>
      </c>
      <c r="AF222" s="125" t="s">
        <v>848</v>
      </c>
      <c r="AG222" s="125" t="s">
        <v>124</v>
      </c>
    </row>
    <row r="223" spans="1:33" s="31" customFormat="1" ht="272.45" customHeight="1" x14ac:dyDescent="0.35">
      <c r="A223" s="177">
        <v>192</v>
      </c>
      <c r="B223" s="78" t="s">
        <v>195</v>
      </c>
      <c r="C223" s="78" t="s">
        <v>124</v>
      </c>
      <c r="D223" s="164">
        <v>80101706</v>
      </c>
      <c r="E223" s="78" t="s">
        <v>387</v>
      </c>
      <c r="F223" s="78" t="s">
        <v>61</v>
      </c>
      <c r="G223" s="78">
        <v>1</v>
      </c>
      <c r="H223" s="166" t="s">
        <v>91</v>
      </c>
      <c r="I223" s="78">
        <v>11</v>
      </c>
      <c r="J223" s="78" t="s">
        <v>139</v>
      </c>
      <c r="K223" s="78" t="s">
        <v>100</v>
      </c>
      <c r="L223" s="78" t="s">
        <v>186</v>
      </c>
      <c r="M223" s="167">
        <v>61680960</v>
      </c>
      <c r="N223" s="167">
        <v>61680960</v>
      </c>
      <c r="O223" s="78" t="s">
        <v>66</v>
      </c>
      <c r="P223" s="78" t="s">
        <v>67</v>
      </c>
      <c r="Q223" s="78" t="s">
        <v>184</v>
      </c>
      <c r="R223" s="25"/>
      <c r="S223" s="183" t="s">
        <v>861</v>
      </c>
      <c r="T223" s="122" t="s">
        <v>862</v>
      </c>
      <c r="U223" s="123">
        <v>43854</v>
      </c>
      <c r="V223" s="124" t="s">
        <v>854</v>
      </c>
      <c r="W223" s="125" t="s">
        <v>434</v>
      </c>
      <c r="X223" s="185">
        <v>61680960</v>
      </c>
      <c r="Y223" s="186">
        <v>0</v>
      </c>
      <c r="Z223" s="185">
        <v>61680960</v>
      </c>
      <c r="AA223" s="124" t="s">
        <v>863</v>
      </c>
      <c r="AB223" s="187">
        <v>13520</v>
      </c>
      <c r="AC223" s="191" t="s">
        <v>520</v>
      </c>
      <c r="AD223" s="194">
        <v>43854</v>
      </c>
      <c r="AE223" s="194">
        <v>44188</v>
      </c>
      <c r="AF223" s="125" t="s">
        <v>848</v>
      </c>
      <c r="AG223" s="125" t="s">
        <v>124</v>
      </c>
    </row>
    <row r="224" spans="1:33" s="31" customFormat="1" ht="272.45" customHeight="1" x14ac:dyDescent="0.35">
      <c r="A224" s="177">
        <v>193</v>
      </c>
      <c r="B224" s="78" t="s">
        <v>231</v>
      </c>
      <c r="C224" s="78" t="s">
        <v>161</v>
      </c>
      <c r="D224" s="164">
        <v>80101706</v>
      </c>
      <c r="E224" s="78" t="s">
        <v>388</v>
      </c>
      <c r="F224" s="78" t="s">
        <v>61</v>
      </c>
      <c r="G224" s="78">
        <v>1</v>
      </c>
      <c r="H224" s="166" t="s">
        <v>91</v>
      </c>
      <c r="I224" s="78">
        <v>10.5</v>
      </c>
      <c r="J224" s="78" t="s">
        <v>139</v>
      </c>
      <c r="K224" s="78" t="s">
        <v>100</v>
      </c>
      <c r="L224" s="78" t="s">
        <v>189</v>
      </c>
      <c r="M224" s="167">
        <v>31619280</v>
      </c>
      <c r="N224" s="167">
        <v>31619280</v>
      </c>
      <c r="O224" s="78" t="s">
        <v>66</v>
      </c>
      <c r="P224" s="78" t="s">
        <v>67</v>
      </c>
      <c r="Q224" s="78" t="s">
        <v>132</v>
      </c>
      <c r="R224" s="25"/>
      <c r="S224" s="183" t="s">
        <v>864</v>
      </c>
      <c r="T224" s="122" t="s">
        <v>865</v>
      </c>
      <c r="U224" s="123">
        <v>43851</v>
      </c>
      <c r="V224" s="124" t="s">
        <v>866</v>
      </c>
      <c r="W224" s="125" t="s">
        <v>434</v>
      </c>
      <c r="X224" s="185">
        <v>31619280</v>
      </c>
      <c r="Y224" s="186">
        <v>0</v>
      </c>
      <c r="Z224" s="185">
        <v>31619280</v>
      </c>
      <c r="AA224" s="124" t="s">
        <v>867</v>
      </c>
      <c r="AB224" s="125">
        <v>8920</v>
      </c>
      <c r="AC224" s="124" t="s">
        <v>868</v>
      </c>
      <c r="AD224" s="123">
        <v>43851</v>
      </c>
      <c r="AE224" s="123">
        <v>44170</v>
      </c>
      <c r="AF224" s="125" t="s">
        <v>679</v>
      </c>
      <c r="AG224" s="125" t="s">
        <v>680</v>
      </c>
    </row>
    <row r="225" spans="1:33" s="31" customFormat="1" ht="345.95" customHeight="1" x14ac:dyDescent="0.35">
      <c r="A225" s="177">
        <v>194</v>
      </c>
      <c r="B225" s="78" t="s">
        <v>231</v>
      </c>
      <c r="C225" s="78" t="s">
        <v>164</v>
      </c>
      <c r="D225" s="164">
        <v>80101706</v>
      </c>
      <c r="E225" s="78" t="s">
        <v>389</v>
      </c>
      <c r="F225" s="78" t="s">
        <v>61</v>
      </c>
      <c r="G225" s="78">
        <v>1</v>
      </c>
      <c r="H225" s="166" t="s">
        <v>98</v>
      </c>
      <c r="I225" s="78">
        <v>11</v>
      </c>
      <c r="J225" s="78" t="s">
        <v>139</v>
      </c>
      <c r="K225" s="78" t="s">
        <v>100</v>
      </c>
      <c r="L225" s="78" t="s">
        <v>189</v>
      </c>
      <c r="M225" s="167">
        <v>28556000</v>
      </c>
      <c r="N225" s="167">
        <v>28556000</v>
      </c>
      <c r="O225" s="78" t="s">
        <v>66</v>
      </c>
      <c r="P225" s="78" t="s">
        <v>67</v>
      </c>
      <c r="Q225" s="78" t="s">
        <v>166</v>
      </c>
      <c r="R225" s="25"/>
      <c r="S225" s="183" t="s">
        <v>980</v>
      </c>
      <c r="T225" s="122" t="s">
        <v>981</v>
      </c>
      <c r="U225" s="123">
        <v>43874</v>
      </c>
      <c r="V225" s="124" t="s">
        <v>982</v>
      </c>
      <c r="W225" s="125" t="s">
        <v>426</v>
      </c>
      <c r="X225" s="185">
        <v>19850334</v>
      </c>
      <c r="Y225" s="186">
        <v>0</v>
      </c>
      <c r="Z225" s="185">
        <v>19850334</v>
      </c>
      <c r="AA225" s="124" t="s">
        <v>983</v>
      </c>
      <c r="AB225" s="125">
        <v>9020</v>
      </c>
      <c r="AC225" s="124" t="s">
        <v>950</v>
      </c>
      <c r="AD225" s="123">
        <v>43874</v>
      </c>
      <c r="AE225" s="123">
        <v>44188</v>
      </c>
      <c r="AF225" s="125" t="s">
        <v>792</v>
      </c>
      <c r="AG225" s="125" t="s">
        <v>793</v>
      </c>
    </row>
    <row r="226" spans="1:33" s="31" customFormat="1" ht="363.6" customHeight="1" x14ac:dyDescent="0.35">
      <c r="A226" s="177">
        <v>195</v>
      </c>
      <c r="B226" s="78" t="s">
        <v>195</v>
      </c>
      <c r="C226" s="78" t="s">
        <v>168</v>
      </c>
      <c r="D226" s="164">
        <v>80101706</v>
      </c>
      <c r="E226" s="78" t="s">
        <v>390</v>
      </c>
      <c r="F226" s="78" t="s">
        <v>61</v>
      </c>
      <c r="G226" s="78">
        <v>1</v>
      </c>
      <c r="H226" s="166" t="s">
        <v>91</v>
      </c>
      <c r="I226" s="78">
        <v>11.5</v>
      </c>
      <c r="J226" s="78" t="s">
        <v>139</v>
      </c>
      <c r="K226" s="78" t="s">
        <v>100</v>
      </c>
      <c r="L226" s="78" t="s">
        <v>191</v>
      </c>
      <c r="M226" s="167">
        <v>64484640</v>
      </c>
      <c r="N226" s="167">
        <v>64484640</v>
      </c>
      <c r="O226" s="78" t="s">
        <v>66</v>
      </c>
      <c r="P226" s="78" t="s">
        <v>67</v>
      </c>
      <c r="Q226" s="78" t="s">
        <v>169</v>
      </c>
      <c r="R226" s="25"/>
      <c r="S226" s="183" t="s">
        <v>869</v>
      </c>
      <c r="T226" s="122" t="s">
        <v>870</v>
      </c>
      <c r="U226" s="123">
        <v>43839</v>
      </c>
      <c r="V226" s="124" t="s">
        <v>871</v>
      </c>
      <c r="W226" s="125" t="s">
        <v>434</v>
      </c>
      <c r="X226" s="185">
        <v>64480500</v>
      </c>
      <c r="Y226" s="186">
        <v>0</v>
      </c>
      <c r="Z226" s="185">
        <v>64480500</v>
      </c>
      <c r="AA226" s="124" t="s">
        <v>872</v>
      </c>
      <c r="AB226" s="125">
        <v>520</v>
      </c>
      <c r="AC226" s="124" t="s">
        <v>478</v>
      </c>
      <c r="AD226" s="123">
        <v>43839</v>
      </c>
      <c r="AE226" s="123">
        <v>44188</v>
      </c>
      <c r="AF226" s="125" t="s">
        <v>842</v>
      </c>
      <c r="AG226" s="125" t="s">
        <v>843</v>
      </c>
    </row>
    <row r="227" spans="1:33" s="31" customFormat="1" ht="272.45" customHeight="1" x14ac:dyDescent="0.35">
      <c r="A227" s="177">
        <v>196</v>
      </c>
      <c r="B227" s="78" t="s">
        <v>195</v>
      </c>
      <c r="C227" s="78" t="s">
        <v>168</v>
      </c>
      <c r="D227" s="164">
        <v>80101706</v>
      </c>
      <c r="E227" s="78" t="s">
        <v>391</v>
      </c>
      <c r="F227" s="78" t="s">
        <v>61</v>
      </c>
      <c r="G227" s="78">
        <v>1</v>
      </c>
      <c r="H227" s="166" t="s">
        <v>91</v>
      </c>
      <c r="I227" s="78">
        <v>11.5</v>
      </c>
      <c r="J227" s="78" t="s">
        <v>139</v>
      </c>
      <c r="K227" s="78" t="s">
        <v>100</v>
      </c>
      <c r="L227" s="78" t="s">
        <v>191</v>
      </c>
      <c r="M227" s="167">
        <v>64484640</v>
      </c>
      <c r="N227" s="167">
        <v>64484640</v>
      </c>
      <c r="O227" s="78" t="s">
        <v>66</v>
      </c>
      <c r="P227" s="78" t="s">
        <v>67</v>
      </c>
      <c r="Q227" s="78" t="s">
        <v>169</v>
      </c>
      <c r="R227" s="25"/>
      <c r="S227" s="183" t="s">
        <v>873</v>
      </c>
      <c r="T227" s="122" t="s">
        <v>874</v>
      </c>
      <c r="U227" s="123">
        <v>43839</v>
      </c>
      <c r="V227" s="124" t="s">
        <v>871</v>
      </c>
      <c r="W227" s="125" t="s">
        <v>434</v>
      </c>
      <c r="X227" s="185">
        <v>64480500</v>
      </c>
      <c r="Y227" s="186">
        <v>0</v>
      </c>
      <c r="Z227" s="185">
        <v>64480500</v>
      </c>
      <c r="AA227" s="124" t="s">
        <v>875</v>
      </c>
      <c r="AB227" s="125">
        <v>420</v>
      </c>
      <c r="AC227" s="124" t="s">
        <v>478</v>
      </c>
      <c r="AD227" s="123">
        <v>43839</v>
      </c>
      <c r="AE227" s="123">
        <v>44188</v>
      </c>
      <c r="AF227" s="125" t="s">
        <v>842</v>
      </c>
      <c r="AG227" s="125" t="s">
        <v>843</v>
      </c>
    </row>
    <row r="228" spans="1:33" s="31" customFormat="1" ht="272.45" customHeight="1" x14ac:dyDescent="0.35">
      <c r="A228" s="177">
        <v>197</v>
      </c>
      <c r="B228" s="78" t="s">
        <v>195</v>
      </c>
      <c r="C228" s="78" t="s">
        <v>183</v>
      </c>
      <c r="D228" s="164">
        <v>80101706</v>
      </c>
      <c r="E228" s="78" t="s">
        <v>392</v>
      </c>
      <c r="F228" s="78" t="s">
        <v>61</v>
      </c>
      <c r="G228" s="78">
        <v>1</v>
      </c>
      <c r="H228" s="166" t="s">
        <v>98</v>
      </c>
      <c r="I228" s="78">
        <v>11</v>
      </c>
      <c r="J228" s="78" t="s">
        <v>139</v>
      </c>
      <c r="K228" s="78" t="s">
        <v>100</v>
      </c>
      <c r="L228" s="78" t="s">
        <v>186</v>
      </c>
      <c r="M228" s="167">
        <v>29854000</v>
      </c>
      <c r="N228" s="167">
        <v>29854000</v>
      </c>
      <c r="O228" s="78" t="s">
        <v>66</v>
      </c>
      <c r="P228" s="78" t="s">
        <v>67</v>
      </c>
      <c r="Q228" s="78" t="s">
        <v>179</v>
      </c>
      <c r="R228" s="25"/>
      <c r="S228" s="183" t="s">
        <v>984</v>
      </c>
      <c r="T228" s="122" t="s">
        <v>985</v>
      </c>
      <c r="U228" s="123">
        <v>43882</v>
      </c>
      <c r="V228" s="124" t="s">
        <v>986</v>
      </c>
      <c r="W228" s="125" t="s">
        <v>434</v>
      </c>
      <c r="X228" s="185">
        <v>26133067</v>
      </c>
      <c r="Y228" s="186"/>
      <c r="Z228" s="185">
        <v>26133067</v>
      </c>
      <c r="AA228" s="124" t="s">
        <v>987</v>
      </c>
      <c r="AB228" s="125">
        <v>15220</v>
      </c>
      <c r="AC228" s="124" t="s">
        <v>988</v>
      </c>
      <c r="AD228" s="123">
        <v>43882</v>
      </c>
      <c r="AE228" s="123">
        <v>44188</v>
      </c>
      <c r="AF228" s="125" t="s">
        <v>989</v>
      </c>
      <c r="AG228" s="125" t="s">
        <v>990</v>
      </c>
    </row>
    <row r="229" spans="1:33" s="31" customFormat="1" ht="272.45" customHeight="1" x14ac:dyDescent="0.35">
      <c r="A229" s="177">
        <v>198</v>
      </c>
      <c r="B229" s="78" t="s">
        <v>393</v>
      </c>
      <c r="C229" s="78" t="s">
        <v>178</v>
      </c>
      <c r="D229" s="164">
        <v>80101706</v>
      </c>
      <c r="E229" s="78" t="s">
        <v>394</v>
      </c>
      <c r="F229" s="78" t="s">
        <v>61</v>
      </c>
      <c r="G229" s="78">
        <v>1</v>
      </c>
      <c r="H229" s="166" t="s">
        <v>91</v>
      </c>
      <c r="I229" s="78">
        <v>11</v>
      </c>
      <c r="J229" s="78" t="s">
        <v>139</v>
      </c>
      <c r="K229" s="78" t="s">
        <v>100</v>
      </c>
      <c r="L229" s="78" t="s">
        <v>186</v>
      </c>
      <c r="M229" s="167">
        <v>75387840</v>
      </c>
      <c r="N229" s="167">
        <v>75387840</v>
      </c>
      <c r="O229" s="78" t="s">
        <v>66</v>
      </c>
      <c r="P229" s="78" t="s">
        <v>67</v>
      </c>
      <c r="Q229" s="78" t="s">
        <v>118</v>
      </c>
      <c r="R229" s="25"/>
      <c r="S229" s="183" t="s">
        <v>905</v>
      </c>
      <c r="T229" s="122" t="s">
        <v>906</v>
      </c>
      <c r="U229" s="123">
        <v>43868</v>
      </c>
      <c r="V229" s="124" t="s">
        <v>907</v>
      </c>
      <c r="W229" s="125" t="s">
        <v>434</v>
      </c>
      <c r="X229" s="196">
        <v>72189568</v>
      </c>
      <c r="Y229" s="195">
        <v>-25814624</v>
      </c>
      <c r="Z229" s="196">
        <f>X229+Y229</f>
        <v>46374944</v>
      </c>
      <c r="AA229" s="124" t="s">
        <v>908</v>
      </c>
      <c r="AB229" s="125">
        <v>15320</v>
      </c>
      <c r="AC229" s="124" t="s">
        <v>909</v>
      </c>
      <c r="AD229" s="123">
        <v>43868</v>
      </c>
      <c r="AE229" s="123">
        <v>44188</v>
      </c>
      <c r="AF229" s="125" t="s">
        <v>543</v>
      </c>
      <c r="AG229" s="125" t="s">
        <v>178</v>
      </c>
    </row>
    <row r="230" spans="1:33" s="31" customFormat="1" ht="272.45" customHeight="1" x14ac:dyDescent="0.35">
      <c r="A230" s="177">
        <v>199</v>
      </c>
      <c r="B230" s="78" t="s">
        <v>267</v>
      </c>
      <c r="C230" s="78" t="s">
        <v>127</v>
      </c>
      <c r="D230" s="164">
        <v>80101706</v>
      </c>
      <c r="E230" s="78" t="s">
        <v>395</v>
      </c>
      <c r="F230" s="78" t="s">
        <v>61</v>
      </c>
      <c r="G230" s="78">
        <v>1</v>
      </c>
      <c r="H230" s="166" t="s">
        <v>84</v>
      </c>
      <c r="I230" s="78">
        <v>3</v>
      </c>
      <c r="J230" s="78" t="s">
        <v>139</v>
      </c>
      <c r="K230" s="78" t="s">
        <v>100</v>
      </c>
      <c r="L230" s="78" t="s">
        <v>152</v>
      </c>
      <c r="M230" s="167">
        <v>60000000</v>
      </c>
      <c r="N230" s="167">
        <v>60000000</v>
      </c>
      <c r="O230" s="78" t="s">
        <v>66</v>
      </c>
      <c r="P230" s="78" t="s">
        <v>67</v>
      </c>
      <c r="Q230" s="78" t="s">
        <v>118</v>
      </c>
      <c r="R230" s="25"/>
      <c r="S230" s="183" t="s">
        <v>1062</v>
      </c>
      <c r="T230" s="122" t="s">
        <v>1063</v>
      </c>
      <c r="U230" s="184">
        <v>43900</v>
      </c>
      <c r="V230" s="124" t="s">
        <v>1064</v>
      </c>
      <c r="W230" s="125" t="s">
        <v>434</v>
      </c>
      <c r="X230" s="185">
        <v>60000000</v>
      </c>
      <c r="Y230" s="186">
        <v>0</v>
      </c>
      <c r="Z230" s="185">
        <v>60000000</v>
      </c>
      <c r="AA230" s="124" t="s">
        <v>1065</v>
      </c>
      <c r="AB230" s="187">
        <v>19020</v>
      </c>
      <c r="AC230" s="191" t="s">
        <v>1066</v>
      </c>
      <c r="AD230" s="194">
        <v>43901</v>
      </c>
      <c r="AE230" s="194">
        <v>43992</v>
      </c>
      <c r="AF230" s="125" t="s">
        <v>485</v>
      </c>
      <c r="AG230" s="125" t="s">
        <v>127</v>
      </c>
    </row>
    <row r="231" spans="1:33" s="31" customFormat="1" ht="193.5" customHeight="1" x14ac:dyDescent="0.35">
      <c r="A231" s="177">
        <v>200</v>
      </c>
      <c r="B231" s="78" t="s">
        <v>282</v>
      </c>
      <c r="C231" s="78" t="s">
        <v>172</v>
      </c>
      <c r="D231" s="164">
        <v>80101706</v>
      </c>
      <c r="E231" s="78" t="s">
        <v>396</v>
      </c>
      <c r="F231" s="78" t="s">
        <v>61</v>
      </c>
      <c r="G231" s="78">
        <v>1</v>
      </c>
      <c r="H231" s="166" t="s">
        <v>91</v>
      </c>
      <c r="I231" s="78">
        <v>11</v>
      </c>
      <c r="J231" s="78" t="s">
        <v>139</v>
      </c>
      <c r="K231" s="78" t="s">
        <v>100</v>
      </c>
      <c r="L231" s="78" t="s">
        <v>188</v>
      </c>
      <c r="M231" s="167">
        <v>99946000</v>
      </c>
      <c r="N231" s="167">
        <v>99946000</v>
      </c>
      <c r="O231" s="78" t="s">
        <v>66</v>
      </c>
      <c r="P231" s="78" t="s">
        <v>67</v>
      </c>
      <c r="Q231" s="78" t="s">
        <v>173</v>
      </c>
      <c r="R231" s="25"/>
      <c r="S231" s="183" t="s">
        <v>876</v>
      </c>
      <c r="T231" s="122" t="s">
        <v>877</v>
      </c>
      <c r="U231" s="123">
        <v>43854</v>
      </c>
      <c r="V231" s="124" t="s">
        <v>878</v>
      </c>
      <c r="W231" s="125" t="s">
        <v>434</v>
      </c>
      <c r="X231" s="196">
        <v>99666667</v>
      </c>
      <c r="Y231" s="195">
        <v>8666667</v>
      </c>
      <c r="Z231" s="196">
        <f>X231+Y231</f>
        <v>108333334</v>
      </c>
      <c r="AA231" s="124" t="s">
        <v>879</v>
      </c>
      <c r="AB231" s="125">
        <v>11820</v>
      </c>
      <c r="AC231" s="124" t="s">
        <v>880</v>
      </c>
      <c r="AD231" s="123">
        <v>43854</v>
      </c>
      <c r="AE231" s="123">
        <v>44157</v>
      </c>
      <c r="AF231" s="212" t="s">
        <v>543</v>
      </c>
      <c r="AG231" s="125" t="s">
        <v>180</v>
      </c>
    </row>
    <row r="232" spans="1:33" s="31" customFormat="1" ht="165.95" customHeight="1" x14ac:dyDescent="0.35">
      <c r="A232" s="177">
        <v>201</v>
      </c>
      <c r="B232" s="78" t="s">
        <v>280</v>
      </c>
      <c r="C232" s="78" t="s">
        <v>127</v>
      </c>
      <c r="D232" s="164">
        <v>80101706</v>
      </c>
      <c r="E232" s="78" t="s">
        <v>397</v>
      </c>
      <c r="F232" s="78" t="s">
        <v>61</v>
      </c>
      <c r="G232" s="78">
        <v>1</v>
      </c>
      <c r="H232" s="166" t="s">
        <v>91</v>
      </c>
      <c r="I232" s="78">
        <v>10.5</v>
      </c>
      <c r="J232" s="78" t="s">
        <v>139</v>
      </c>
      <c r="K232" s="78" t="s">
        <v>100</v>
      </c>
      <c r="L232" s="78" t="s">
        <v>188</v>
      </c>
      <c r="M232" s="167">
        <v>93767520</v>
      </c>
      <c r="N232" s="167">
        <v>93767520</v>
      </c>
      <c r="O232" s="78" t="s">
        <v>66</v>
      </c>
      <c r="P232" s="78" t="s">
        <v>67</v>
      </c>
      <c r="Q232" s="78" t="s">
        <v>174</v>
      </c>
      <c r="R232" s="25"/>
      <c r="S232" s="183" t="s">
        <v>881</v>
      </c>
      <c r="T232" s="122" t="s">
        <v>882</v>
      </c>
      <c r="U232" s="123">
        <v>43861</v>
      </c>
      <c r="V232" s="124" t="s">
        <v>883</v>
      </c>
      <c r="W232" s="125" t="s">
        <v>434</v>
      </c>
      <c r="X232" s="185">
        <v>93767520</v>
      </c>
      <c r="Y232" s="186">
        <v>0</v>
      </c>
      <c r="Z232" s="185">
        <v>93767520</v>
      </c>
      <c r="AA232" s="124" t="s">
        <v>884</v>
      </c>
      <c r="AB232" s="187">
        <v>13920</v>
      </c>
      <c r="AC232" s="191" t="s">
        <v>885</v>
      </c>
      <c r="AD232" s="194">
        <v>43861</v>
      </c>
      <c r="AE232" s="194">
        <v>44179</v>
      </c>
      <c r="AF232" s="187" t="s">
        <v>951</v>
      </c>
      <c r="AG232" s="187" t="s">
        <v>127</v>
      </c>
    </row>
    <row r="233" spans="1:33" s="31" customFormat="1" ht="165.95" customHeight="1" x14ac:dyDescent="0.35">
      <c r="A233" s="177">
        <v>202</v>
      </c>
      <c r="B233" s="78" t="s">
        <v>280</v>
      </c>
      <c r="C233" s="78" t="s">
        <v>127</v>
      </c>
      <c r="D233" s="164">
        <v>80101706</v>
      </c>
      <c r="E233" s="78" t="s">
        <v>398</v>
      </c>
      <c r="F233" s="78" t="s">
        <v>61</v>
      </c>
      <c r="G233" s="78">
        <v>1</v>
      </c>
      <c r="H233" s="166" t="s">
        <v>86</v>
      </c>
      <c r="I233" s="78">
        <v>3.5</v>
      </c>
      <c r="J233" s="78" t="s">
        <v>139</v>
      </c>
      <c r="K233" s="78" t="s">
        <v>100</v>
      </c>
      <c r="L233" s="78" t="s">
        <v>152</v>
      </c>
      <c r="M233" s="167">
        <v>30000000</v>
      </c>
      <c r="N233" s="167">
        <v>30000000</v>
      </c>
      <c r="O233" s="78" t="s">
        <v>66</v>
      </c>
      <c r="P233" s="78" t="s">
        <v>67</v>
      </c>
      <c r="Q233" s="78" t="s">
        <v>174</v>
      </c>
      <c r="R233" s="25"/>
      <c r="S233" s="183" t="s">
        <v>1413</v>
      </c>
      <c r="T233" s="122" t="s">
        <v>1414</v>
      </c>
      <c r="U233" s="184">
        <v>44090</v>
      </c>
      <c r="V233" s="124" t="s">
        <v>1415</v>
      </c>
      <c r="W233" s="125" t="s">
        <v>434</v>
      </c>
      <c r="X233" s="185">
        <v>23250000</v>
      </c>
      <c r="Y233" s="186">
        <v>0</v>
      </c>
      <c r="Z233" s="185">
        <v>23250000</v>
      </c>
      <c r="AA233" s="124" t="s">
        <v>1416</v>
      </c>
      <c r="AB233" s="125">
        <v>28620</v>
      </c>
      <c r="AC233" s="124" t="s">
        <v>1417</v>
      </c>
      <c r="AD233" s="123">
        <v>44090</v>
      </c>
      <c r="AE233" s="123">
        <v>44183</v>
      </c>
      <c r="AF233" s="125" t="s">
        <v>1152</v>
      </c>
      <c r="AG233" s="125" t="s">
        <v>136</v>
      </c>
    </row>
    <row r="234" spans="1:33" s="31" customFormat="1" ht="141" customHeight="1" x14ac:dyDescent="0.35">
      <c r="A234" s="177">
        <v>203</v>
      </c>
      <c r="B234" s="78" t="s">
        <v>393</v>
      </c>
      <c r="C234" s="78" t="s">
        <v>136</v>
      </c>
      <c r="D234" s="164">
        <v>80101706</v>
      </c>
      <c r="E234" s="78" t="s">
        <v>399</v>
      </c>
      <c r="F234" s="78" t="s">
        <v>61</v>
      </c>
      <c r="G234" s="78">
        <v>1</v>
      </c>
      <c r="H234" s="166" t="s">
        <v>98</v>
      </c>
      <c r="I234" s="78">
        <v>10.5</v>
      </c>
      <c r="J234" s="78" t="s">
        <v>139</v>
      </c>
      <c r="K234" s="78" t="s">
        <v>100</v>
      </c>
      <c r="L234" s="78" t="s">
        <v>186</v>
      </c>
      <c r="M234" s="167">
        <v>63238560</v>
      </c>
      <c r="N234" s="167">
        <v>63238560</v>
      </c>
      <c r="O234" s="78" t="s">
        <v>66</v>
      </c>
      <c r="P234" s="78" t="s">
        <v>67</v>
      </c>
      <c r="Q234" s="78" t="s">
        <v>148</v>
      </c>
      <c r="R234" s="25"/>
      <c r="S234" s="183" t="s">
        <v>991</v>
      </c>
      <c r="T234" s="122" t="s">
        <v>992</v>
      </c>
      <c r="U234" s="123">
        <v>43882</v>
      </c>
      <c r="V234" s="124" t="s">
        <v>993</v>
      </c>
      <c r="W234" s="125" t="s">
        <v>434</v>
      </c>
      <c r="X234" s="185">
        <v>60628715</v>
      </c>
      <c r="Y234" s="186">
        <v>0</v>
      </c>
      <c r="Z234" s="185">
        <v>60628715</v>
      </c>
      <c r="AA234" s="124" t="s">
        <v>994</v>
      </c>
      <c r="AB234" s="125">
        <v>15520</v>
      </c>
      <c r="AC234" s="124" t="s">
        <v>988</v>
      </c>
      <c r="AD234" s="123">
        <v>43882</v>
      </c>
      <c r="AE234" s="123">
        <v>44188</v>
      </c>
      <c r="AF234" s="125" t="s">
        <v>594</v>
      </c>
      <c r="AG234" s="125" t="s">
        <v>136</v>
      </c>
    </row>
    <row r="235" spans="1:33" s="31" customFormat="1" ht="141" customHeight="1" x14ac:dyDescent="0.35">
      <c r="A235" s="177">
        <v>204</v>
      </c>
      <c r="B235" s="78" t="s">
        <v>393</v>
      </c>
      <c r="C235" s="78" t="s">
        <v>136</v>
      </c>
      <c r="D235" s="164">
        <v>80101706</v>
      </c>
      <c r="E235" s="78" t="s">
        <v>400</v>
      </c>
      <c r="F235" s="78" t="s">
        <v>61</v>
      </c>
      <c r="G235" s="78">
        <v>1</v>
      </c>
      <c r="H235" s="166" t="s">
        <v>98</v>
      </c>
      <c r="I235" s="78">
        <v>10.5</v>
      </c>
      <c r="J235" s="78" t="s">
        <v>139</v>
      </c>
      <c r="K235" s="78" t="s">
        <v>100</v>
      </c>
      <c r="L235" s="78" t="s">
        <v>186</v>
      </c>
      <c r="M235" s="167">
        <v>63238560</v>
      </c>
      <c r="N235" s="167">
        <v>63238560</v>
      </c>
      <c r="O235" s="78" t="s">
        <v>66</v>
      </c>
      <c r="P235" s="78" t="s">
        <v>67</v>
      </c>
      <c r="Q235" s="78" t="s">
        <v>148</v>
      </c>
      <c r="R235" s="25"/>
      <c r="S235" s="183" t="s">
        <v>995</v>
      </c>
      <c r="T235" s="122" t="s">
        <v>996</v>
      </c>
      <c r="U235" s="123">
        <v>43882</v>
      </c>
      <c r="V235" s="124" t="s">
        <v>993</v>
      </c>
      <c r="W235" s="125" t="s">
        <v>434</v>
      </c>
      <c r="X235" s="185">
        <v>60628715</v>
      </c>
      <c r="Y235" s="186">
        <v>0</v>
      </c>
      <c r="Z235" s="185">
        <v>60628715</v>
      </c>
      <c r="AA235" s="124" t="s">
        <v>994</v>
      </c>
      <c r="AB235" s="125">
        <v>15620</v>
      </c>
      <c r="AC235" s="124" t="s">
        <v>988</v>
      </c>
      <c r="AD235" s="123">
        <v>43882</v>
      </c>
      <c r="AE235" s="123">
        <v>44188</v>
      </c>
      <c r="AF235" s="125" t="s">
        <v>594</v>
      </c>
      <c r="AG235" s="125" t="s">
        <v>136</v>
      </c>
    </row>
    <row r="236" spans="1:33" s="59" customFormat="1" ht="171.6" customHeight="1" x14ac:dyDescent="0.35">
      <c r="A236" s="177">
        <v>205</v>
      </c>
      <c r="B236" s="78" t="s">
        <v>393</v>
      </c>
      <c r="C236" s="78" t="s">
        <v>136</v>
      </c>
      <c r="D236" s="164">
        <v>80101706</v>
      </c>
      <c r="E236" s="78" t="s">
        <v>401</v>
      </c>
      <c r="F236" s="78" t="s">
        <v>61</v>
      </c>
      <c r="G236" s="78">
        <v>1</v>
      </c>
      <c r="H236" s="166" t="s">
        <v>98</v>
      </c>
      <c r="I236" s="78">
        <v>10.5</v>
      </c>
      <c r="J236" s="78" t="s">
        <v>139</v>
      </c>
      <c r="K236" s="78" t="s">
        <v>100</v>
      </c>
      <c r="L236" s="78" t="s">
        <v>186</v>
      </c>
      <c r="M236" s="167">
        <v>63238560</v>
      </c>
      <c r="N236" s="167">
        <v>63238560</v>
      </c>
      <c r="O236" s="78" t="s">
        <v>66</v>
      </c>
      <c r="P236" s="78" t="s">
        <v>67</v>
      </c>
      <c r="Q236" s="78" t="s">
        <v>148</v>
      </c>
      <c r="R236" s="27"/>
      <c r="S236" s="183" t="s">
        <v>1067</v>
      </c>
      <c r="T236" s="122" t="s">
        <v>1068</v>
      </c>
      <c r="U236" s="184">
        <v>43888</v>
      </c>
      <c r="V236" s="124" t="s">
        <v>1069</v>
      </c>
      <c r="W236" s="125" t="s">
        <v>434</v>
      </c>
      <c r="X236" s="185">
        <v>59424171</v>
      </c>
      <c r="Y236" s="186">
        <v>0</v>
      </c>
      <c r="Z236" s="185">
        <v>59424171</v>
      </c>
      <c r="AA236" s="124" t="s">
        <v>1070</v>
      </c>
      <c r="AB236" s="125">
        <v>15720</v>
      </c>
      <c r="AC236" s="124" t="s">
        <v>1055</v>
      </c>
      <c r="AD236" s="123">
        <v>43888</v>
      </c>
      <c r="AE236" s="123">
        <v>44188</v>
      </c>
      <c r="AF236" s="125" t="s">
        <v>594</v>
      </c>
      <c r="AG236" s="125" t="s">
        <v>136</v>
      </c>
    </row>
    <row r="237" spans="1:33" s="59" customFormat="1" ht="171.6" customHeight="1" x14ac:dyDescent="0.35">
      <c r="A237" s="177">
        <v>206</v>
      </c>
      <c r="B237" s="78" t="s">
        <v>393</v>
      </c>
      <c r="C237" s="78" t="s">
        <v>136</v>
      </c>
      <c r="D237" s="164">
        <v>80101706</v>
      </c>
      <c r="E237" s="78" t="s">
        <v>402</v>
      </c>
      <c r="F237" s="78" t="s">
        <v>61</v>
      </c>
      <c r="G237" s="78">
        <v>1</v>
      </c>
      <c r="H237" s="166" t="s">
        <v>98</v>
      </c>
      <c r="I237" s="78">
        <v>10.5</v>
      </c>
      <c r="J237" s="78" t="s">
        <v>139</v>
      </c>
      <c r="K237" s="78" t="s">
        <v>100</v>
      </c>
      <c r="L237" s="78" t="s">
        <v>186</v>
      </c>
      <c r="M237" s="167">
        <v>63238560</v>
      </c>
      <c r="N237" s="167">
        <v>63238560</v>
      </c>
      <c r="O237" s="78" t="s">
        <v>66</v>
      </c>
      <c r="P237" s="78" t="s">
        <v>67</v>
      </c>
      <c r="Q237" s="78" t="s">
        <v>148</v>
      </c>
      <c r="R237" s="27"/>
      <c r="S237" s="183" t="s">
        <v>1071</v>
      </c>
      <c r="T237" s="122" t="s">
        <v>1072</v>
      </c>
      <c r="U237" s="184">
        <v>43896</v>
      </c>
      <c r="V237" s="124" t="s">
        <v>1073</v>
      </c>
      <c r="W237" s="125" t="s">
        <v>434</v>
      </c>
      <c r="X237" s="185">
        <v>57818112</v>
      </c>
      <c r="Y237" s="186">
        <v>0</v>
      </c>
      <c r="Z237" s="185">
        <v>57818112</v>
      </c>
      <c r="AA237" s="124" t="s">
        <v>1074</v>
      </c>
      <c r="AB237" s="125">
        <v>19420</v>
      </c>
      <c r="AC237" s="124" t="s">
        <v>1075</v>
      </c>
      <c r="AD237" s="123">
        <v>43896</v>
      </c>
      <c r="AE237" s="123">
        <v>44188</v>
      </c>
      <c r="AF237" s="125" t="s">
        <v>594</v>
      </c>
      <c r="AG237" s="125" t="s">
        <v>136</v>
      </c>
    </row>
    <row r="238" spans="1:33" s="31" customFormat="1" ht="171.6" customHeight="1" x14ac:dyDescent="0.35">
      <c r="A238" s="177">
        <v>207</v>
      </c>
      <c r="B238" s="78" t="s">
        <v>225</v>
      </c>
      <c r="C238" s="78" t="s">
        <v>168</v>
      </c>
      <c r="D238" s="164">
        <v>80101706</v>
      </c>
      <c r="E238" s="78" t="s">
        <v>403</v>
      </c>
      <c r="F238" s="78" t="s">
        <v>61</v>
      </c>
      <c r="G238" s="78">
        <v>1</v>
      </c>
      <c r="H238" s="166" t="s">
        <v>91</v>
      </c>
      <c r="I238" s="78">
        <v>11</v>
      </c>
      <c r="J238" s="78" t="s">
        <v>139</v>
      </c>
      <c r="K238" s="78" t="s">
        <v>100</v>
      </c>
      <c r="L238" s="78" t="s">
        <v>190</v>
      </c>
      <c r="M238" s="167">
        <v>64484640</v>
      </c>
      <c r="N238" s="167">
        <v>64484640</v>
      </c>
      <c r="O238" s="78" t="s">
        <v>66</v>
      </c>
      <c r="P238" s="78" t="s">
        <v>67</v>
      </c>
      <c r="Q238" s="78" t="s">
        <v>421</v>
      </c>
      <c r="R238" s="25"/>
      <c r="S238" s="183" t="s">
        <v>886</v>
      </c>
      <c r="T238" s="122" t="s">
        <v>887</v>
      </c>
      <c r="U238" s="123">
        <v>43839</v>
      </c>
      <c r="V238" s="124" t="s">
        <v>888</v>
      </c>
      <c r="W238" s="125" t="s">
        <v>434</v>
      </c>
      <c r="X238" s="185">
        <v>64484640</v>
      </c>
      <c r="Y238" s="186">
        <v>0</v>
      </c>
      <c r="Z238" s="185">
        <v>64484640</v>
      </c>
      <c r="AA238" s="124" t="s">
        <v>889</v>
      </c>
      <c r="AB238" s="125">
        <v>1120</v>
      </c>
      <c r="AC238" s="124" t="s">
        <v>478</v>
      </c>
      <c r="AD238" s="123">
        <v>43839</v>
      </c>
      <c r="AE238" s="123">
        <v>44188</v>
      </c>
      <c r="AF238" s="125" t="s">
        <v>842</v>
      </c>
      <c r="AG238" s="125" t="s">
        <v>843</v>
      </c>
    </row>
    <row r="239" spans="1:33" ht="302.45" customHeight="1" x14ac:dyDescent="0.35">
      <c r="A239" s="177">
        <v>208</v>
      </c>
      <c r="B239" s="78" t="s">
        <v>276</v>
      </c>
      <c r="C239" s="78" t="s">
        <v>136</v>
      </c>
      <c r="D239" s="164">
        <v>80101706</v>
      </c>
      <c r="E239" s="78" t="s">
        <v>404</v>
      </c>
      <c r="F239" s="78" t="s">
        <v>61</v>
      </c>
      <c r="G239" s="78">
        <v>1</v>
      </c>
      <c r="H239" s="166" t="s">
        <v>98</v>
      </c>
      <c r="I239" s="78">
        <v>10.5</v>
      </c>
      <c r="J239" s="78" t="s">
        <v>139</v>
      </c>
      <c r="K239" s="78" t="s">
        <v>100</v>
      </c>
      <c r="L239" s="78" t="s">
        <v>186</v>
      </c>
      <c r="M239" s="167">
        <v>71961120</v>
      </c>
      <c r="N239" s="167">
        <v>71961120</v>
      </c>
      <c r="O239" s="78" t="s">
        <v>66</v>
      </c>
      <c r="P239" s="78" t="s">
        <v>67</v>
      </c>
      <c r="Q239" s="78" t="s">
        <v>148</v>
      </c>
      <c r="S239" s="183" t="s">
        <v>997</v>
      </c>
      <c r="T239" s="122" t="s">
        <v>998</v>
      </c>
      <c r="U239" s="123">
        <v>43874</v>
      </c>
      <c r="V239" s="124" t="s">
        <v>999</v>
      </c>
      <c r="W239" s="125" t="s">
        <v>434</v>
      </c>
      <c r="X239" s="185">
        <v>70818880</v>
      </c>
      <c r="Y239" s="186">
        <v>0</v>
      </c>
      <c r="Z239" s="185">
        <v>70818880</v>
      </c>
      <c r="AA239" s="124" t="s">
        <v>1000</v>
      </c>
      <c r="AB239" s="125">
        <v>15820</v>
      </c>
      <c r="AC239" s="124" t="s">
        <v>950</v>
      </c>
      <c r="AD239" s="123">
        <v>43875</v>
      </c>
      <c r="AE239" s="123">
        <v>44188</v>
      </c>
      <c r="AF239" s="125" t="s">
        <v>594</v>
      </c>
      <c r="AG239" s="125" t="s">
        <v>136</v>
      </c>
    </row>
    <row r="240" spans="1:33" ht="294.39999999999998" customHeight="1" x14ac:dyDescent="0.35">
      <c r="A240" s="177">
        <v>209</v>
      </c>
      <c r="B240" s="78" t="s">
        <v>282</v>
      </c>
      <c r="C240" s="78" t="s">
        <v>161</v>
      </c>
      <c r="D240" s="164">
        <v>80101706</v>
      </c>
      <c r="E240" s="78" t="s">
        <v>405</v>
      </c>
      <c r="F240" s="78" t="s">
        <v>155</v>
      </c>
      <c r="G240" s="78">
        <v>1</v>
      </c>
      <c r="H240" s="166" t="s">
        <v>98</v>
      </c>
      <c r="I240" s="78">
        <v>11</v>
      </c>
      <c r="J240" s="78" t="s">
        <v>406</v>
      </c>
      <c r="K240" s="78" t="s">
        <v>100</v>
      </c>
      <c r="L240" s="78" t="s">
        <v>152</v>
      </c>
      <c r="M240" s="167">
        <f>2596000*11</f>
        <v>28556000</v>
      </c>
      <c r="N240" s="167">
        <f>+M240</f>
        <v>28556000</v>
      </c>
      <c r="O240" s="78" t="s">
        <v>66</v>
      </c>
      <c r="P240" s="78" t="s">
        <v>67</v>
      </c>
      <c r="Q240" s="78" t="s">
        <v>132</v>
      </c>
      <c r="S240" s="183" t="s">
        <v>1001</v>
      </c>
      <c r="T240" s="122" t="s">
        <v>1002</v>
      </c>
      <c r="U240" s="123">
        <v>43872</v>
      </c>
      <c r="V240" s="124" t="s">
        <v>1003</v>
      </c>
      <c r="W240" s="125" t="s">
        <v>434</v>
      </c>
      <c r="X240" s="185">
        <v>26998400</v>
      </c>
      <c r="Y240" s="186">
        <v>0</v>
      </c>
      <c r="Z240" s="185">
        <v>26998400</v>
      </c>
      <c r="AA240" s="191" t="s">
        <v>1004</v>
      </c>
      <c r="AB240" s="187">
        <v>17520</v>
      </c>
      <c r="AC240" s="191" t="s">
        <v>1005</v>
      </c>
      <c r="AD240" s="194">
        <v>43873</v>
      </c>
      <c r="AE240" s="194">
        <v>44188</v>
      </c>
      <c r="AF240" s="187" t="s">
        <v>679</v>
      </c>
      <c r="AG240" s="187" t="s">
        <v>680</v>
      </c>
    </row>
    <row r="241" spans="1:34" s="31" customFormat="1" ht="157.35" customHeight="1" x14ac:dyDescent="0.35">
      <c r="A241" s="177">
        <v>210</v>
      </c>
      <c r="B241" s="78"/>
      <c r="C241" s="78" t="s">
        <v>145</v>
      </c>
      <c r="D241" s="164">
        <v>72152302</v>
      </c>
      <c r="E241" s="78" t="s">
        <v>422</v>
      </c>
      <c r="F241" s="78" t="s">
        <v>61</v>
      </c>
      <c r="G241" s="78">
        <v>1</v>
      </c>
      <c r="H241" s="166" t="s">
        <v>86</v>
      </c>
      <c r="I241" s="78">
        <v>3</v>
      </c>
      <c r="J241" s="78" t="s">
        <v>83</v>
      </c>
      <c r="K241" s="78" t="s">
        <v>64</v>
      </c>
      <c r="L241" s="78" t="s">
        <v>131</v>
      </c>
      <c r="M241" s="167">
        <v>23000000</v>
      </c>
      <c r="N241" s="167">
        <v>23000000</v>
      </c>
      <c r="O241" s="78" t="s">
        <v>66</v>
      </c>
      <c r="P241" s="78" t="s">
        <v>67</v>
      </c>
      <c r="Q241" s="78" t="s">
        <v>68</v>
      </c>
      <c r="R241" s="25"/>
      <c r="S241" s="183" t="s">
        <v>1418</v>
      </c>
      <c r="T241" s="122" t="s">
        <v>1419</v>
      </c>
      <c r="U241" s="184">
        <v>44091</v>
      </c>
      <c r="V241" s="124" t="s">
        <v>1420</v>
      </c>
      <c r="W241" s="125" t="s">
        <v>1021</v>
      </c>
      <c r="X241" s="185">
        <v>17867849</v>
      </c>
      <c r="Y241" s="186">
        <v>0</v>
      </c>
      <c r="Z241" s="185">
        <v>17867849</v>
      </c>
      <c r="AA241" s="124" t="s">
        <v>1421</v>
      </c>
      <c r="AB241" s="125">
        <v>21020</v>
      </c>
      <c r="AC241" s="124" t="s">
        <v>1422</v>
      </c>
      <c r="AD241" s="194">
        <v>44095</v>
      </c>
      <c r="AE241" s="194">
        <v>44155</v>
      </c>
      <c r="AF241" s="125" t="s">
        <v>1093</v>
      </c>
      <c r="AG241" s="125" t="s">
        <v>430</v>
      </c>
    </row>
    <row r="242" spans="1:34" s="31" customFormat="1" ht="157.35" customHeight="1" x14ac:dyDescent="0.35">
      <c r="A242" s="177">
        <v>211</v>
      </c>
      <c r="B242" s="78" t="s">
        <v>195</v>
      </c>
      <c r="C242" s="78" t="s">
        <v>136</v>
      </c>
      <c r="D242" s="164">
        <v>80101706</v>
      </c>
      <c r="E242" s="78" t="s">
        <v>941</v>
      </c>
      <c r="F242" s="78" t="s">
        <v>61</v>
      </c>
      <c r="G242" s="78">
        <v>1</v>
      </c>
      <c r="H242" s="166" t="s">
        <v>895</v>
      </c>
      <c r="I242" s="78">
        <v>10.5</v>
      </c>
      <c r="J242" s="78" t="s">
        <v>406</v>
      </c>
      <c r="K242" s="78" t="s">
        <v>100</v>
      </c>
      <c r="L242" s="78" t="s">
        <v>191</v>
      </c>
      <c r="M242" s="167">
        <f>5000000*I242</f>
        <v>52500000</v>
      </c>
      <c r="N242" s="167">
        <f>+M242</f>
        <v>52500000</v>
      </c>
      <c r="O242" s="78" t="s">
        <v>66</v>
      </c>
      <c r="P242" s="78" t="s">
        <v>67</v>
      </c>
      <c r="Q242" s="78" t="s">
        <v>148</v>
      </c>
      <c r="R242" s="25"/>
      <c r="S242" s="183" t="s">
        <v>1006</v>
      </c>
      <c r="T242" s="122" t="s">
        <v>1007</v>
      </c>
      <c r="U242" s="123">
        <v>43882</v>
      </c>
      <c r="V242" s="124" t="s">
        <v>1008</v>
      </c>
      <c r="W242" s="125" t="s">
        <v>434</v>
      </c>
      <c r="X242" s="185">
        <v>50000000</v>
      </c>
      <c r="Y242" s="186">
        <v>0</v>
      </c>
      <c r="Z242" s="185">
        <v>50000000</v>
      </c>
      <c r="AA242" s="124" t="s">
        <v>1009</v>
      </c>
      <c r="AB242" s="125">
        <v>19620</v>
      </c>
      <c r="AC242" s="124" t="s">
        <v>1010</v>
      </c>
      <c r="AD242" s="123">
        <v>43882</v>
      </c>
      <c r="AE242" s="123">
        <v>44186</v>
      </c>
      <c r="AF242" s="125" t="s">
        <v>594</v>
      </c>
      <c r="AG242" s="125" t="s">
        <v>136</v>
      </c>
    </row>
    <row r="243" spans="1:34" s="31" customFormat="1" ht="157.35" customHeight="1" x14ac:dyDescent="0.35">
      <c r="A243" s="177">
        <v>212</v>
      </c>
      <c r="B243" s="78" t="s">
        <v>280</v>
      </c>
      <c r="C243" s="78" t="s">
        <v>127</v>
      </c>
      <c r="D243" s="164">
        <v>80101706</v>
      </c>
      <c r="E243" s="78" t="s">
        <v>1286</v>
      </c>
      <c r="F243" s="78" t="s">
        <v>61</v>
      </c>
      <c r="G243" s="78">
        <v>1</v>
      </c>
      <c r="H243" s="166" t="s">
        <v>104</v>
      </c>
      <c r="I243" s="78">
        <v>2</v>
      </c>
      <c r="J243" s="78" t="s">
        <v>139</v>
      </c>
      <c r="K243" s="78" t="s">
        <v>100</v>
      </c>
      <c r="L243" s="78" t="s">
        <v>152</v>
      </c>
      <c r="M243" s="167">
        <v>30000000</v>
      </c>
      <c r="N243" s="167">
        <v>30000000</v>
      </c>
      <c r="O243" s="78" t="s">
        <v>66</v>
      </c>
      <c r="P243" s="78" t="s">
        <v>67</v>
      </c>
      <c r="Q243" s="78" t="s">
        <v>174</v>
      </c>
      <c r="R243" s="25"/>
      <c r="S243" s="183" t="s">
        <v>1549</v>
      </c>
      <c r="T243" s="122" t="s">
        <v>1550</v>
      </c>
      <c r="U243" s="184">
        <v>44124</v>
      </c>
      <c r="V243" s="124" t="s">
        <v>1551</v>
      </c>
      <c r="W243" s="125" t="s">
        <v>434</v>
      </c>
      <c r="X243" s="185">
        <v>17700000</v>
      </c>
      <c r="Y243" s="186">
        <v>0</v>
      </c>
      <c r="Z243" s="185">
        <v>17700000</v>
      </c>
      <c r="AA243" s="124" t="s">
        <v>1552</v>
      </c>
      <c r="AB243" s="125">
        <v>28720</v>
      </c>
      <c r="AC243" s="124" t="s">
        <v>1496</v>
      </c>
      <c r="AD243" s="123">
        <v>44124</v>
      </c>
      <c r="AE243" s="123">
        <v>44183</v>
      </c>
      <c r="AF243" s="125" t="s">
        <v>1152</v>
      </c>
      <c r="AG243" s="125" t="s">
        <v>136</v>
      </c>
    </row>
    <row r="244" spans="1:34" s="31" customFormat="1" ht="157.35" customHeight="1" x14ac:dyDescent="0.35">
      <c r="A244" s="177">
        <v>213</v>
      </c>
      <c r="B244" s="78" t="s">
        <v>195</v>
      </c>
      <c r="C244" s="78" t="s">
        <v>793</v>
      </c>
      <c r="D244" s="164">
        <v>80101706</v>
      </c>
      <c r="E244" s="78" t="s">
        <v>942</v>
      </c>
      <c r="F244" s="78" t="s">
        <v>61</v>
      </c>
      <c r="G244" s="78">
        <v>1</v>
      </c>
      <c r="H244" s="166" t="s">
        <v>84</v>
      </c>
      <c r="I244" s="78">
        <v>9</v>
      </c>
      <c r="J244" s="78" t="s">
        <v>406</v>
      </c>
      <c r="K244" s="78" t="s">
        <v>100</v>
      </c>
      <c r="L244" s="78" t="s">
        <v>191</v>
      </c>
      <c r="M244" s="167">
        <v>28900000</v>
      </c>
      <c r="N244" s="167">
        <v>28900000</v>
      </c>
      <c r="O244" s="78" t="s">
        <v>66</v>
      </c>
      <c r="P244" s="78" t="s">
        <v>67</v>
      </c>
      <c r="Q244" s="78" t="s">
        <v>166</v>
      </c>
      <c r="R244" s="25"/>
      <c r="S244" s="183" t="s">
        <v>1100</v>
      </c>
      <c r="T244" s="122" t="s">
        <v>1101</v>
      </c>
      <c r="U244" s="184">
        <v>43903</v>
      </c>
      <c r="V244" s="124" t="s">
        <v>1102</v>
      </c>
      <c r="W244" s="125" t="s">
        <v>434</v>
      </c>
      <c r="X244" s="185">
        <v>28100000</v>
      </c>
      <c r="Y244" s="186">
        <v>0</v>
      </c>
      <c r="Z244" s="185">
        <v>28100000</v>
      </c>
      <c r="AA244" s="191" t="s">
        <v>1103</v>
      </c>
      <c r="AB244" s="187">
        <v>21520</v>
      </c>
      <c r="AC244" s="191" t="s">
        <v>1104</v>
      </c>
      <c r="AD244" s="194">
        <v>43904</v>
      </c>
      <c r="AE244" s="194">
        <v>44188</v>
      </c>
      <c r="AF244" s="187" t="s">
        <v>594</v>
      </c>
      <c r="AG244" s="187" t="s">
        <v>136</v>
      </c>
    </row>
    <row r="245" spans="1:34" s="31" customFormat="1" ht="157.35" customHeight="1" x14ac:dyDescent="0.35">
      <c r="A245" s="177">
        <v>214</v>
      </c>
      <c r="B245" s="78" t="s">
        <v>231</v>
      </c>
      <c r="C245" s="78" t="s">
        <v>896</v>
      </c>
      <c r="D245" s="164">
        <v>80101706</v>
      </c>
      <c r="E245" s="78" t="s">
        <v>943</v>
      </c>
      <c r="F245" s="78" t="s">
        <v>61</v>
      </c>
      <c r="G245" s="78">
        <v>1</v>
      </c>
      <c r="H245" s="166" t="s">
        <v>84</v>
      </c>
      <c r="I245" s="78">
        <v>9</v>
      </c>
      <c r="J245" s="78" t="s">
        <v>406</v>
      </c>
      <c r="K245" s="78" t="s">
        <v>100</v>
      </c>
      <c r="L245" s="78" t="s">
        <v>190</v>
      </c>
      <c r="M245" s="167">
        <v>53200000</v>
      </c>
      <c r="N245" s="167">
        <v>53200000</v>
      </c>
      <c r="O245" s="78" t="s">
        <v>66</v>
      </c>
      <c r="P245" s="78" t="s">
        <v>67</v>
      </c>
      <c r="Q245" s="78" t="s">
        <v>94</v>
      </c>
      <c r="R245" s="25"/>
      <c r="S245" s="183" t="s">
        <v>1105</v>
      </c>
      <c r="T245" s="122" t="s">
        <v>1106</v>
      </c>
      <c r="U245" s="184">
        <v>43917</v>
      </c>
      <c r="V245" s="124" t="s">
        <v>1107</v>
      </c>
      <c r="W245" s="125" t="s">
        <v>434</v>
      </c>
      <c r="X245" s="185">
        <v>49840000</v>
      </c>
      <c r="Y245" s="186">
        <v>0</v>
      </c>
      <c r="Z245" s="185">
        <v>49840000</v>
      </c>
      <c r="AA245" s="191" t="s">
        <v>1108</v>
      </c>
      <c r="AB245" s="187">
        <v>21420</v>
      </c>
      <c r="AC245" s="191" t="s">
        <v>1109</v>
      </c>
      <c r="AD245" s="194">
        <v>43917</v>
      </c>
      <c r="AE245" s="194">
        <v>44188</v>
      </c>
      <c r="AF245" s="187" t="s">
        <v>1110</v>
      </c>
      <c r="AG245" s="187" t="s">
        <v>793</v>
      </c>
    </row>
    <row r="246" spans="1:34" s="31" customFormat="1" ht="157.35" customHeight="1" x14ac:dyDescent="0.35">
      <c r="A246" s="177">
        <v>215</v>
      </c>
      <c r="B246" s="78" t="s">
        <v>938</v>
      </c>
      <c r="C246" s="78" t="s">
        <v>136</v>
      </c>
      <c r="D246" s="164">
        <v>80101706</v>
      </c>
      <c r="E246" s="78" t="s">
        <v>944</v>
      </c>
      <c r="F246" s="78" t="s">
        <v>61</v>
      </c>
      <c r="G246" s="78">
        <v>1</v>
      </c>
      <c r="H246" s="166" t="s">
        <v>895</v>
      </c>
      <c r="I246" s="78">
        <v>10</v>
      </c>
      <c r="J246" s="78" t="s">
        <v>406</v>
      </c>
      <c r="K246" s="78" t="s">
        <v>100</v>
      </c>
      <c r="L246" s="78" t="s">
        <v>191</v>
      </c>
      <c r="M246" s="167">
        <v>75000000</v>
      </c>
      <c r="N246" s="167">
        <v>75000000</v>
      </c>
      <c r="O246" s="78" t="s">
        <v>66</v>
      </c>
      <c r="P246" s="78" t="s">
        <v>67</v>
      </c>
      <c r="Q246" s="78" t="s">
        <v>148</v>
      </c>
      <c r="R246" s="25"/>
      <c r="S246" s="183" t="s">
        <v>1076</v>
      </c>
      <c r="T246" s="122" t="s">
        <v>1077</v>
      </c>
      <c r="U246" s="184">
        <v>43896</v>
      </c>
      <c r="V246" s="124" t="s">
        <v>1078</v>
      </c>
      <c r="W246" s="125" t="s">
        <v>434</v>
      </c>
      <c r="X246" s="185">
        <v>71500000</v>
      </c>
      <c r="Y246" s="186">
        <v>0</v>
      </c>
      <c r="Z246" s="185">
        <v>71500000</v>
      </c>
      <c r="AA246" s="191" t="s">
        <v>1079</v>
      </c>
      <c r="AB246" s="187">
        <v>20620</v>
      </c>
      <c r="AC246" s="191" t="s">
        <v>1080</v>
      </c>
      <c r="AD246" s="194">
        <v>43896</v>
      </c>
      <c r="AE246" s="194">
        <v>44186</v>
      </c>
      <c r="AF246" s="187" t="s">
        <v>594</v>
      </c>
      <c r="AG246" s="187" t="s">
        <v>136</v>
      </c>
    </row>
    <row r="247" spans="1:34" s="31" customFormat="1" ht="157.35" customHeight="1" x14ac:dyDescent="0.35">
      <c r="A247" s="177">
        <v>216</v>
      </c>
      <c r="B247" s="78" t="s">
        <v>938</v>
      </c>
      <c r="C247" s="78" t="s">
        <v>136</v>
      </c>
      <c r="D247" s="164">
        <v>80101706</v>
      </c>
      <c r="E247" s="78" t="s">
        <v>945</v>
      </c>
      <c r="F247" s="78" t="s">
        <v>61</v>
      </c>
      <c r="G247" s="78">
        <v>1</v>
      </c>
      <c r="H247" s="166" t="s">
        <v>84</v>
      </c>
      <c r="I247" s="78">
        <v>9.5</v>
      </c>
      <c r="J247" s="78" t="s">
        <v>406</v>
      </c>
      <c r="K247" s="78" t="s">
        <v>100</v>
      </c>
      <c r="L247" s="78" t="s">
        <v>191</v>
      </c>
      <c r="M247" s="167">
        <v>25960000</v>
      </c>
      <c r="N247" s="167">
        <v>25960000</v>
      </c>
      <c r="O247" s="78" t="s">
        <v>66</v>
      </c>
      <c r="P247" s="78" t="s">
        <v>67</v>
      </c>
      <c r="Q247" s="78" t="s">
        <v>148</v>
      </c>
      <c r="R247" s="25"/>
      <c r="S247" s="183" t="s">
        <v>1111</v>
      </c>
      <c r="T247" s="122" t="s">
        <v>1112</v>
      </c>
      <c r="U247" s="184">
        <v>43902</v>
      </c>
      <c r="V247" s="124" t="s">
        <v>1113</v>
      </c>
      <c r="W247" s="125" t="s">
        <v>434</v>
      </c>
      <c r="X247" s="196">
        <v>24229333</v>
      </c>
      <c r="Y247" s="195">
        <v>-4153600</v>
      </c>
      <c r="Z247" s="196">
        <f>X247+Y247</f>
        <v>20075733</v>
      </c>
      <c r="AA247" s="124" t="s">
        <v>1114</v>
      </c>
      <c r="AB247" s="125">
        <v>20520</v>
      </c>
      <c r="AC247" s="124" t="s">
        <v>1115</v>
      </c>
      <c r="AD247" s="123">
        <v>43902</v>
      </c>
      <c r="AE247" s="123">
        <v>44186</v>
      </c>
      <c r="AF247" s="125" t="s">
        <v>594</v>
      </c>
      <c r="AG247" s="125" t="s">
        <v>136</v>
      </c>
    </row>
    <row r="248" spans="1:34" s="31" customFormat="1" ht="157.35" customHeight="1" x14ac:dyDescent="0.35">
      <c r="A248" s="177">
        <v>217</v>
      </c>
      <c r="B248" s="78" t="s">
        <v>195</v>
      </c>
      <c r="C248" s="78" t="s">
        <v>125</v>
      </c>
      <c r="D248" s="164" t="s">
        <v>939</v>
      </c>
      <c r="E248" s="78" t="s">
        <v>1011</v>
      </c>
      <c r="F248" s="78" t="s">
        <v>61</v>
      </c>
      <c r="G248" s="78">
        <v>1</v>
      </c>
      <c r="H248" s="166" t="s">
        <v>82</v>
      </c>
      <c r="I248" s="78">
        <v>8</v>
      </c>
      <c r="J248" s="78" t="s">
        <v>83</v>
      </c>
      <c r="K248" s="78" t="s">
        <v>100</v>
      </c>
      <c r="L248" s="78" t="s">
        <v>191</v>
      </c>
      <c r="M248" s="167">
        <v>24578484</v>
      </c>
      <c r="N248" s="167">
        <v>24578484</v>
      </c>
      <c r="O248" s="78" t="s">
        <v>66</v>
      </c>
      <c r="P248" s="78" t="s">
        <v>67</v>
      </c>
      <c r="Q248" s="78" t="s">
        <v>117</v>
      </c>
      <c r="R248" s="25"/>
      <c r="S248" s="183" t="s">
        <v>1190</v>
      </c>
      <c r="T248" s="122" t="s">
        <v>1191</v>
      </c>
      <c r="U248" s="184">
        <v>43966</v>
      </c>
      <c r="V248" s="124" t="s">
        <v>1192</v>
      </c>
      <c r="W248" s="125" t="s">
        <v>1021</v>
      </c>
      <c r="X248" s="185">
        <v>17481100</v>
      </c>
      <c r="Y248" s="186"/>
      <c r="Z248" s="185">
        <v>17481100</v>
      </c>
      <c r="AA248" s="124" t="s">
        <v>1193</v>
      </c>
      <c r="AB248" s="125">
        <v>21320</v>
      </c>
      <c r="AC248" s="124" t="s">
        <v>1194</v>
      </c>
      <c r="AD248" s="194">
        <v>43901</v>
      </c>
      <c r="AE248" s="194">
        <v>44449</v>
      </c>
      <c r="AF248" s="125" t="s">
        <v>803</v>
      </c>
      <c r="AG248" s="125" t="s">
        <v>125</v>
      </c>
    </row>
    <row r="249" spans="1:34" s="31" customFormat="1" ht="157.35" customHeight="1" x14ac:dyDescent="0.35">
      <c r="A249" s="177">
        <v>218</v>
      </c>
      <c r="B249" s="78" t="s">
        <v>393</v>
      </c>
      <c r="C249" s="78" t="s">
        <v>1012</v>
      </c>
      <c r="D249" s="164">
        <v>60106604</v>
      </c>
      <c r="E249" s="78" t="s">
        <v>1013</v>
      </c>
      <c r="F249" s="164" t="s">
        <v>61</v>
      </c>
      <c r="G249" s="78">
        <v>1</v>
      </c>
      <c r="H249" s="78" t="s">
        <v>84</v>
      </c>
      <c r="I249" s="78">
        <v>18</v>
      </c>
      <c r="J249" s="166" t="s">
        <v>92</v>
      </c>
      <c r="K249" s="78" t="s">
        <v>100</v>
      </c>
      <c r="L249" s="78" t="s">
        <v>191</v>
      </c>
      <c r="M249" s="167">
        <v>57570000</v>
      </c>
      <c r="N249" s="167">
        <v>57570000</v>
      </c>
      <c r="O249" s="78" t="s">
        <v>66</v>
      </c>
      <c r="P249" s="78" t="s">
        <v>67</v>
      </c>
      <c r="Q249" s="78" t="s">
        <v>1014</v>
      </c>
      <c r="R249" s="25"/>
      <c r="S249" s="183" t="s">
        <v>1082</v>
      </c>
      <c r="T249" s="122" t="s">
        <v>1083</v>
      </c>
      <c r="U249" s="184">
        <v>43900</v>
      </c>
      <c r="V249" s="124" t="s">
        <v>1084</v>
      </c>
      <c r="W249" s="125" t="s">
        <v>1021</v>
      </c>
      <c r="X249" s="196">
        <v>38380000</v>
      </c>
      <c r="Y249" s="195">
        <v>-25449500</v>
      </c>
      <c r="Z249" s="196">
        <f>X249+Y249</f>
        <v>12930500</v>
      </c>
      <c r="AA249" s="124" t="s">
        <v>1085</v>
      </c>
      <c r="AB249" s="125">
        <v>21220</v>
      </c>
      <c r="AC249" s="124" t="s">
        <v>1086</v>
      </c>
      <c r="AD249" s="123">
        <v>43901</v>
      </c>
      <c r="AE249" s="123">
        <v>44449</v>
      </c>
      <c r="AF249" s="187" t="s">
        <v>1098</v>
      </c>
      <c r="AG249" s="187" t="s">
        <v>1099</v>
      </c>
    </row>
    <row r="250" spans="1:34" s="31" customFormat="1" ht="157.35" customHeight="1" x14ac:dyDescent="0.35">
      <c r="A250" s="177">
        <v>219</v>
      </c>
      <c r="B250" s="78" t="s">
        <v>195</v>
      </c>
      <c r="C250" s="78" t="s">
        <v>183</v>
      </c>
      <c r="D250" s="164">
        <v>80101706</v>
      </c>
      <c r="E250" s="78" t="s">
        <v>1015</v>
      </c>
      <c r="F250" s="78" t="s">
        <v>61</v>
      </c>
      <c r="G250" s="78">
        <v>1</v>
      </c>
      <c r="H250" s="166" t="s">
        <v>84</v>
      </c>
      <c r="I250" s="78">
        <v>9</v>
      </c>
      <c r="J250" s="78" t="s">
        <v>139</v>
      </c>
      <c r="K250" s="78" t="s">
        <v>100</v>
      </c>
      <c r="L250" s="78" t="s">
        <v>186</v>
      </c>
      <c r="M250" s="167">
        <v>66266667</v>
      </c>
      <c r="N250" s="167">
        <v>66266667</v>
      </c>
      <c r="O250" s="78" t="s">
        <v>66</v>
      </c>
      <c r="P250" s="78" t="s">
        <v>67</v>
      </c>
      <c r="Q250" s="78" t="s">
        <v>1016</v>
      </c>
      <c r="R250" s="25"/>
      <c r="S250" s="183" t="s">
        <v>1116</v>
      </c>
      <c r="T250" s="122" t="s">
        <v>1117</v>
      </c>
      <c r="U250" s="184">
        <v>43908</v>
      </c>
      <c r="V250" s="124" t="s">
        <v>1272</v>
      </c>
      <c r="W250" s="125" t="s">
        <v>434</v>
      </c>
      <c r="X250" s="185">
        <v>64400000</v>
      </c>
      <c r="Y250" s="186">
        <v>0</v>
      </c>
      <c r="Z250" s="185">
        <v>64400000</v>
      </c>
      <c r="AA250" s="124" t="s">
        <v>1118</v>
      </c>
      <c r="AB250" s="125">
        <v>21820</v>
      </c>
      <c r="AC250" s="124" t="s">
        <v>1119</v>
      </c>
      <c r="AD250" s="123">
        <v>43908</v>
      </c>
      <c r="AE250" s="123">
        <v>44188</v>
      </c>
      <c r="AF250" s="125" t="s">
        <v>1120</v>
      </c>
      <c r="AG250" s="184" t="s">
        <v>990</v>
      </c>
      <c r="AH250"/>
    </row>
    <row r="251" spans="1:34" ht="243.95" customHeight="1" x14ac:dyDescent="0.35">
      <c r="A251" s="177">
        <v>220</v>
      </c>
      <c r="B251" s="78"/>
      <c r="C251" s="78" t="s">
        <v>145</v>
      </c>
      <c r="D251" s="164">
        <v>48101909</v>
      </c>
      <c r="E251" s="165" t="s">
        <v>1181</v>
      </c>
      <c r="F251" s="78" t="s">
        <v>61</v>
      </c>
      <c r="G251" s="78">
        <v>1</v>
      </c>
      <c r="H251" s="166" t="s">
        <v>75</v>
      </c>
      <c r="I251" s="78">
        <v>2</v>
      </c>
      <c r="J251" s="78" t="s">
        <v>63</v>
      </c>
      <c r="K251" s="78" t="s">
        <v>64</v>
      </c>
      <c r="L251" s="78" t="s">
        <v>112</v>
      </c>
      <c r="M251" s="167">
        <v>10000000</v>
      </c>
      <c r="N251" s="168">
        <v>10000000</v>
      </c>
      <c r="O251" s="78" t="s">
        <v>66</v>
      </c>
      <c r="P251" s="78" t="s">
        <v>67</v>
      </c>
      <c r="Q251" s="78" t="s">
        <v>68</v>
      </c>
      <c r="S251" s="183" t="s">
        <v>1423</v>
      </c>
      <c r="T251" s="122" t="s">
        <v>1223</v>
      </c>
      <c r="U251" s="184">
        <v>44090</v>
      </c>
      <c r="V251" s="124" t="s">
        <v>1424</v>
      </c>
      <c r="W251" s="125" t="s">
        <v>1160</v>
      </c>
      <c r="X251" s="185">
        <v>9040000</v>
      </c>
      <c r="Y251" s="186">
        <v>0</v>
      </c>
      <c r="Z251" s="185">
        <v>9040000</v>
      </c>
      <c r="AA251" s="124" t="s">
        <v>1425</v>
      </c>
      <c r="AB251" s="125">
        <v>25920</v>
      </c>
      <c r="AC251" s="124" t="s">
        <v>1426</v>
      </c>
      <c r="AD251" s="194">
        <v>44091</v>
      </c>
      <c r="AE251" s="194">
        <v>44151</v>
      </c>
      <c r="AF251" s="125" t="s">
        <v>1427</v>
      </c>
      <c r="AG251" s="125" t="s">
        <v>430</v>
      </c>
    </row>
    <row r="252" spans="1:34" ht="243.95" customHeight="1" x14ac:dyDescent="0.35">
      <c r="A252" s="177">
        <v>221</v>
      </c>
      <c r="B252" s="78" t="s">
        <v>195</v>
      </c>
      <c r="C252" s="78" t="s">
        <v>124</v>
      </c>
      <c r="D252" s="78">
        <v>80101706</v>
      </c>
      <c r="E252" s="165" t="s">
        <v>1219</v>
      </c>
      <c r="F252" s="78" t="s">
        <v>61</v>
      </c>
      <c r="G252" s="78">
        <v>1</v>
      </c>
      <c r="H252" s="166" t="s">
        <v>73</v>
      </c>
      <c r="I252" s="78">
        <v>6</v>
      </c>
      <c r="J252" s="78" t="s">
        <v>139</v>
      </c>
      <c r="K252" s="78" t="s">
        <v>100</v>
      </c>
      <c r="L252" s="78" t="s">
        <v>186</v>
      </c>
      <c r="M252" s="167">
        <v>14280000</v>
      </c>
      <c r="N252" s="167">
        <v>14280000</v>
      </c>
      <c r="O252" s="78" t="s">
        <v>66</v>
      </c>
      <c r="P252" s="78" t="s">
        <v>67</v>
      </c>
      <c r="Q252" s="78" t="s">
        <v>184</v>
      </c>
      <c r="S252" s="183" t="s">
        <v>1324</v>
      </c>
      <c r="T252" s="122" t="s">
        <v>1325</v>
      </c>
      <c r="U252" s="184">
        <v>44013</v>
      </c>
      <c r="V252" s="124" t="s">
        <v>1326</v>
      </c>
      <c r="W252" s="125" t="s">
        <v>426</v>
      </c>
      <c r="X252" s="185">
        <v>13328000</v>
      </c>
      <c r="Y252" s="186">
        <v>0</v>
      </c>
      <c r="Z252" s="185">
        <v>13328000</v>
      </c>
      <c r="AA252" s="124" t="s">
        <v>1327</v>
      </c>
      <c r="AB252" s="125">
        <v>24320</v>
      </c>
      <c r="AC252" s="124" t="s">
        <v>1277</v>
      </c>
      <c r="AD252" s="123">
        <v>44014</v>
      </c>
      <c r="AE252" s="123">
        <v>44183</v>
      </c>
      <c r="AF252" s="187" t="s">
        <v>848</v>
      </c>
      <c r="AG252" s="187" t="s">
        <v>124</v>
      </c>
    </row>
    <row r="253" spans="1:34" ht="243.95" customHeight="1" x14ac:dyDescent="0.35">
      <c r="A253" s="177">
        <v>222</v>
      </c>
      <c r="B253" s="78" t="s">
        <v>195</v>
      </c>
      <c r="C253" s="78" t="s">
        <v>124</v>
      </c>
      <c r="D253" s="78">
        <v>80101706</v>
      </c>
      <c r="E253" s="165" t="s">
        <v>1218</v>
      </c>
      <c r="F253" s="78" t="s">
        <v>61</v>
      </c>
      <c r="G253" s="78">
        <v>1</v>
      </c>
      <c r="H253" s="166" t="s">
        <v>73</v>
      </c>
      <c r="I253" s="78">
        <v>6</v>
      </c>
      <c r="J253" s="78" t="s">
        <v>139</v>
      </c>
      <c r="K253" s="78" t="s">
        <v>100</v>
      </c>
      <c r="L253" s="78" t="s">
        <v>186</v>
      </c>
      <c r="M253" s="167">
        <v>14280000</v>
      </c>
      <c r="N253" s="167">
        <v>14280000</v>
      </c>
      <c r="O253" s="78" t="s">
        <v>66</v>
      </c>
      <c r="P253" s="78" t="s">
        <v>67</v>
      </c>
      <c r="Q253" s="78" t="s">
        <v>184</v>
      </c>
      <c r="S253" s="183" t="s">
        <v>1328</v>
      </c>
      <c r="T253" s="122" t="s">
        <v>1329</v>
      </c>
      <c r="U253" s="184">
        <v>44013</v>
      </c>
      <c r="V253" s="124" t="s">
        <v>1326</v>
      </c>
      <c r="W253" s="125" t="s">
        <v>426</v>
      </c>
      <c r="X253" s="185">
        <v>13328000</v>
      </c>
      <c r="Y253" s="186">
        <v>0</v>
      </c>
      <c r="Z253" s="185">
        <v>13328000</v>
      </c>
      <c r="AA253" s="124" t="s">
        <v>1327</v>
      </c>
      <c r="AB253" s="125">
        <v>24220</v>
      </c>
      <c r="AC253" s="124" t="s">
        <v>1277</v>
      </c>
      <c r="AD253" s="123">
        <v>44014</v>
      </c>
      <c r="AE253" s="123">
        <v>44183</v>
      </c>
      <c r="AF253" s="125" t="s">
        <v>848</v>
      </c>
      <c r="AG253" s="125" t="s">
        <v>124</v>
      </c>
    </row>
    <row r="254" spans="1:34" ht="243.95" customHeight="1" x14ac:dyDescent="0.35">
      <c r="A254" s="177">
        <v>223</v>
      </c>
      <c r="B254" s="78" t="s">
        <v>195</v>
      </c>
      <c r="C254" s="78" t="s">
        <v>180</v>
      </c>
      <c r="D254" s="78">
        <v>80101706</v>
      </c>
      <c r="E254" s="165" t="s">
        <v>1217</v>
      </c>
      <c r="F254" s="78" t="s">
        <v>61</v>
      </c>
      <c r="G254" s="78">
        <v>1</v>
      </c>
      <c r="H254" s="166" t="s">
        <v>73</v>
      </c>
      <c r="I254" s="78">
        <v>6</v>
      </c>
      <c r="J254" s="78" t="s">
        <v>139</v>
      </c>
      <c r="K254" s="78" t="s">
        <v>100</v>
      </c>
      <c r="L254" s="78" t="s">
        <v>186</v>
      </c>
      <c r="M254" s="167">
        <v>14280000</v>
      </c>
      <c r="N254" s="167">
        <v>14280000</v>
      </c>
      <c r="O254" s="78" t="s">
        <v>66</v>
      </c>
      <c r="P254" s="78" t="s">
        <v>67</v>
      </c>
      <c r="Q254" s="78" t="s">
        <v>181</v>
      </c>
      <c r="S254" s="183" t="s">
        <v>1273</v>
      </c>
      <c r="T254" s="122" t="s">
        <v>1274</v>
      </c>
      <c r="U254" s="184">
        <v>44013</v>
      </c>
      <c r="V254" s="124" t="s">
        <v>1275</v>
      </c>
      <c r="W254" s="125" t="s">
        <v>426</v>
      </c>
      <c r="X254" s="185">
        <v>11339328</v>
      </c>
      <c r="Y254" s="186">
        <v>0</v>
      </c>
      <c r="Z254" s="185">
        <v>11339328</v>
      </c>
      <c r="AA254" s="124" t="s">
        <v>1276</v>
      </c>
      <c r="AB254" s="187">
        <v>24720</v>
      </c>
      <c r="AC254" s="124" t="s">
        <v>1277</v>
      </c>
      <c r="AD254" s="194">
        <v>44013</v>
      </c>
      <c r="AE254" s="194">
        <v>44183</v>
      </c>
      <c r="AF254" s="125" t="s">
        <v>686</v>
      </c>
      <c r="AG254" s="125" t="s">
        <v>180</v>
      </c>
    </row>
    <row r="255" spans="1:34" ht="243.95" customHeight="1" x14ac:dyDescent="0.35">
      <c r="A255" s="177">
        <v>224</v>
      </c>
      <c r="B255" s="78" t="s">
        <v>276</v>
      </c>
      <c r="C255" s="78" t="s">
        <v>136</v>
      </c>
      <c r="D255" s="78">
        <v>80101706</v>
      </c>
      <c r="E255" s="165" t="s">
        <v>1216</v>
      </c>
      <c r="F255" s="78" t="s">
        <v>61</v>
      </c>
      <c r="G255" s="78">
        <v>1</v>
      </c>
      <c r="H255" s="166" t="s">
        <v>73</v>
      </c>
      <c r="I255" s="78">
        <v>6</v>
      </c>
      <c r="J255" s="78" t="s">
        <v>139</v>
      </c>
      <c r="K255" s="78" t="s">
        <v>100</v>
      </c>
      <c r="L255" s="78" t="s">
        <v>186</v>
      </c>
      <c r="M255" s="167">
        <v>36136320</v>
      </c>
      <c r="N255" s="167">
        <v>36136320</v>
      </c>
      <c r="O255" s="78" t="s">
        <v>66</v>
      </c>
      <c r="P255" s="78" t="s">
        <v>67</v>
      </c>
      <c r="Q255" s="78" t="s">
        <v>148</v>
      </c>
      <c r="S255" s="183" t="s">
        <v>1278</v>
      </c>
      <c r="T255" s="122" t="s">
        <v>1279</v>
      </c>
      <c r="U255" s="184">
        <v>44013</v>
      </c>
      <c r="V255" s="124" t="s">
        <v>1280</v>
      </c>
      <c r="W255" s="125" t="s">
        <v>434</v>
      </c>
      <c r="X255" s="185">
        <v>34731019</v>
      </c>
      <c r="Y255" s="186">
        <v>0</v>
      </c>
      <c r="Z255" s="185">
        <v>34731019</v>
      </c>
      <c r="AA255" s="124" t="s">
        <v>1281</v>
      </c>
      <c r="AB255" s="187">
        <v>25320</v>
      </c>
      <c r="AC255" s="124" t="s">
        <v>1282</v>
      </c>
      <c r="AD255" s="194">
        <v>44013</v>
      </c>
      <c r="AE255" s="194">
        <v>44188</v>
      </c>
      <c r="AF255" s="125" t="s">
        <v>1152</v>
      </c>
      <c r="AG255" s="125" t="s">
        <v>136</v>
      </c>
    </row>
    <row r="256" spans="1:34" ht="243.95" customHeight="1" x14ac:dyDescent="0.35">
      <c r="A256" s="177">
        <v>225</v>
      </c>
      <c r="B256" s="78" t="s">
        <v>276</v>
      </c>
      <c r="C256" s="78" t="s">
        <v>136</v>
      </c>
      <c r="D256" s="78">
        <v>80101706</v>
      </c>
      <c r="E256" s="165" t="s">
        <v>1215</v>
      </c>
      <c r="F256" s="78" t="s">
        <v>61</v>
      </c>
      <c r="G256" s="78">
        <v>1</v>
      </c>
      <c r="H256" s="166" t="s">
        <v>73</v>
      </c>
      <c r="I256" s="78">
        <v>6</v>
      </c>
      <c r="J256" s="78" t="s">
        <v>139</v>
      </c>
      <c r="K256" s="78" t="s">
        <v>100</v>
      </c>
      <c r="L256" s="78" t="s">
        <v>186</v>
      </c>
      <c r="M256" s="167">
        <v>36136320</v>
      </c>
      <c r="N256" s="167">
        <v>36136320</v>
      </c>
      <c r="O256" s="78" t="s">
        <v>66</v>
      </c>
      <c r="P256" s="78" t="s">
        <v>67</v>
      </c>
      <c r="Q256" s="78" t="s">
        <v>148</v>
      </c>
      <c r="S256" s="183" t="s">
        <v>1283</v>
      </c>
      <c r="T256" s="122" t="s">
        <v>1284</v>
      </c>
      <c r="U256" s="184">
        <v>44013</v>
      </c>
      <c r="V256" s="124" t="s">
        <v>1280</v>
      </c>
      <c r="W256" s="125" t="s">
        <v>434</v>
      </c>
      <c r="X256" s="185">
        <v>34731019</v>
      </c>
      <c r="Y256" s="186">
        <v>0</v>
      </c>
      <c r="Z256" s="185">
        <v>34731019</v>
      </c>
      <c r="AA256" s="124" t="s">
        <v>1281</v>
      </c>
      <c r="AB256" s="187">
        <v>25220</v>
      </c>
      <c r="AC256" s="124" t="s">
        <v>1282</v>
      </c>
      <c r="AD256" s="194">
        <v>44013</v>
      </c>
      <c r="AE256" s="194">
        <v>44188</v>
      </c>
      <c r="AF256" s="125" t="s">
        <v>1152</v>
      </c>
      <c r="AG256" s="125" t="s">
        <v>136</v>
      </c>
    </row>
    <row r="257" spans="1:34" ht="178.5" customHeight="1" x14ac:dyDescent="0.7">
      <c r="A257" s="177">
        <v>226</v>
      </c>
      <c r="B257" s="78"/>
      <c r="C257" s="78" t="s">
        <v>145</v>
      </c>
      <c r="D257" s="172">
        <v>76111504</v>
      </c>
      <c r="E257" s="173" t="s">
        <v>1221</v>
      </c>
      <c r="F257" s="171" t="s">
        <v>61</v>
      </c>
      <c r="G257" s="171">
        <v>1</v>
      </c>
      <c r="H257" s="174" t="s">
        <v>86</v>
      </c>
      <c r="I257" s="171">
        <v>2</v>
      </c>
      <c r="J257" s="171" t="s">
        <v>83</v>
      </c>
      <c r="K257" s="171" t="s">
        <v>64</v>
      </c>
      <c r="L257" s="171" t="s">
        <v>80</v>
      </c>
      <c r="M257" s="175"/>
      <c r="N257" s="176"/>
      <c r="O257" s="171" t="s">
        <v>66</v>
      </c>
      <c r="P257" s="171" t="s">
        <v>67</v>
      </c>
      <c r="Q257" s="171" t="s">
        <v>68</v>
      </c>
      <c r="S257" s="198"/>
      <c r="T257" s="198"/>
      <c r="U257" s="198"/>
      <c r="V257" s="198"/>
      <c r="W257" s="198"/>
      <c r="X257" s="199"/>
      <c r="Y257" s="199"/>
      <c r="Z257" s="199"/>
      <c r="AA257" s="198"/>
      <c r="AB257" s="198"/>
      <c r="AC257" s="198"/>
      <c r="AD257" s="198"/>
      <c r="AE257" s="198"/>
      <c r="AF257" s="198"/>
      <c r="AG257" s="198"/>
    </row>
    <row r="258" spans="1:34" ht="178.5" customHeight="1" x14ac:dyDescent="0.35">
      <c r="A258" s="177">
        <v>227</v>
      </c>
      <c r="B258" s="78"/>
      <c r="C258" s="78" t="s">
        <v>158</v>
      </c>
      <c r="D258" s="78" t="s">
        <v>159</v>
      </c>
      <c r="E258" s="165" t="s">
        <v>1288</v>
      </c>
      <c r="F258" s="78" t="s">
        <v>61</v>
      </c>
      <c r="G258" s="78">
        <v>1</v>
      </c>
      <c r="H258" s="166" t="s">
        <v>86</v>
      </c>
      <c r="I258" s="78">
        <v>20</v>
      </c>
      <c r="J258" s="78" t="s">
        <v>121</v>
      </c>
      <c r="K258" s="78" t="s">
        <v>64</v>
      </c>
      <c r="L258" s="78" t="s">
        <v>106</v>
      </c>
      <c r="M258" s="167">
        <v>49672500</v>
      </c>
      <c r="N258" s="168">
        <v>4200000</v>
      </c>
      <c r="O258" s="78" t="s">
        <v>66</v>
      </c>
      <c r="P258" s="78" t="s">
        <v>67</v>
      </c>
      <c r="Q258" s="78" t="s">
        <v>1289</v>
      </c>
      <c r="S258" s="183" t="s">
        <v>1553</v>
      </c>
      <c r="T258" s="122" t="s">
        <v>1037</v>
      </c>
      <c r="U258" s="184">
        <v>44140</v>
      </c>
      <c r="V258" s="124" t="s">
        <v>1038</v>
      </c>
      <c r="W258" s="125" t="s">
        <v>1021</v>
      </c>
      <c r="X258" s="185">
        <v>33035062</v>
      </c>
      <c r="Y258" s="186"/>
      <c r="Z258" s="185">
        <v>2056912</v>
      </c>
      <c r="AA258" s="124" t="s">
        <v>1554</v>
      </c>
      <c r="AB258" s="187">
        <v>18820</v>
      </c>
      <c r="AC258" s="191" t="s">
        <v>1555</v>
      </c>
      <c r="AD258" s="194">
        <v>44152</v>
      </c>
      <c r="AE258" s="194">
        <v>44773</v>
      </c>
      <c r="AF258" s="187" t="s">
        <v>1040</v>
      </c>
      <c r="AG258" s="187" t="s">
        <v>550</v>
      </c>
    </row>
    <row r="259" spans="1:34" ht="178.5" customHeight="1" x14ac:dyDescent="0.35">
      <c r="A259" s="177">
        <v>228</v>
      </c>
      <c r="B259" s="78"/>
      <c r="C259" s="78" t="s">
        <v>1290</v>
      </c>
      <c r="D259" s="78" t="s">
        <v>1292</v>
      </c>
      <c r="E259" s="165" t="s">
        <v>1333</v>
      </c>
      <c r="F259" s="78" t="s">
        <v>61</v>
      </c>
      <c r="G259" s="78">
        <v>1</v>
      </c>
      <c r="H259" s="166" t="s">
        <v>104</v>
      </c>
      <c r="I259" s="78">
        <v>1.5</v>
      </c>
      <c r="J259" s="78" t="s">
        <v>1017</v>
      </c>
      <c r="K259" s="78" t="s">
        <v>100</v>
      </c>
      <c r="L259" s="78" t="s">
        <v>187</v>
      </c>
      <c r="M259" s="167">
        <v>389000</v>
      </c>
      <c r="N259" s="168">
        <v>389000</v>
      </c>
      <c r="O259" s="78" t="s">
        <v>66</v>
      </c>
      <c r="P259" s="78" t="s">
        <v>67</v>
      </c>
      <c r="Q259" s="78" t="s">
        <v>68</v>
      </c>
      <c r="S259" s="183" t="s">
        <v>1556</v>
      </c>
      <c r="T259" s="122" t="s">
        <v>1557</v>
      </c>
      <c r="U259" s="184">
        <v>44133</v>
      </c>
      <c r="V259" s="124" t="s">
        <v>1558</v>
      </c>
      <c r="W259" s="125" t="s">
        <v>1021</v>
      </c>
      <c r="X259" s="185">
        <v>365822</v>
      </c>
      <c r="Y259" s="186">
        <v>0</v>
      </c>
      <c r="Z259" s="185">
        <v>365822</v>
      </c>
      <c r="AA259" s="124" t="s">
        <v>1559</v>
      </c>
      <c r="AB259" s="187">
        <v>27420</v>
      </c>
      <c r="AC259" s="191" t="s">
        <v>1560</v>
      </c>
      <c r="AD259" s="194">
        <v>44139</v>
      </c>
      <c r="AE259" s="194">
        <v>44154</v>
      </c>
      <c r="AF259" s="187" t="s">
        <v>1093</v>
      </c>
      <c r="AG259" s="187" t="s">
        <v>430</v>
      </c>
    </row>
    <row r="260" spans="1:34" ht="178.5" customHeight="1" x14ac:dyDescent="0.35">
      <c r="A260" s="177">
        <v>229</v>
      </c>
      <c r="B260" s="78" t="s">
        <v>233</v>
      </c>
      <c r="C260" s="78" t="s">
        <v>1296</v>
      </c>
      <c r="D260" s="164" t="s">
        <v>1297</v>
      </c>
      <c r="E260" s="165" t="s">
        <v>1298</v>
      </c>
      <c r="F260" s="78" t="s">
        <v>61</v>
      </c>
      <c r="G260" s="78">
        <v>1</v>
      </c>
      <c r="H260" s="166" t="s">
        <v>86</v>
      </c>
      <c r="I260" s="78">
        <v>3</v>
      </c>
      <c r="J260" s="78" t="s">
        <v>71</v>
      </c>
      <c r="K260" s="78" t="s">
        <v>100</v>
      </c>
      <c r="L260" s="78" t="s">
        <v>190</v>
      </c>
      <c r="M260" s="178">
        <v>73168757</v>
      </c>
      <c r="N260" s="178">
        <v>73168757</v>
      </c>
      <c r="O260" s="78" t="s">
        <v>66</v>
      </c>
      <c r="P260" s="78" t="s">
        <v>67</v>
      </c>
      <c r="Q260" s="78" t="s">
        <v>68</v>
      </c>
      <c r="S260" s="183" t="s">
        <v>1514</v>
      </c>
      <c r="T260" s="122" t="s">
        <v>1515</v>
      </c>
      <c r="U260" s="184">
        <v>44125</v>
      </c>
      <c r="V260" s="124" t="s">
        <v>1516</v>
      </c>
      <c r="W260" s="125" t="s">
        <v>1160</v>
      </c>
      <c r="X260" s="185">
        <v>73168757</v>
      </c>
      <c r="Y260" s="186">
        <v>0</v>
      </c>
      <c r="Z260" s="185">
        <v>73168757</v>
      </c>
      <c r="AA260" s="124" t="s">
        <v>1517</v>
      </c>
      <c r="AB260" s="125">
        <v>27520</v>
      </c>
      <c r="AC260" s="124" t="s">
        <v>1518</v>
      </c>
      <c r="AD260" s="123">
        <v>44125</v>
      </c>
      <c r="AE260" s="123">
        <v>44185</v>
      </c>
      <c r="AF260" s="125" t="s">
        <v>1024</v>
      </c>
      <c r="AG260" s="125" t="s">
        <v>430</v>
      </c>
      <c r="AH260" s="100"/>
    </row>
    <row r="261" spans="1:34" ht="178.5" customHeight="1" x14ac:dyDescent="0.35">
      <c r="A261" s="177">
        <v>229</v>
      </c>
      <c r="B261" s="78" t="s">
        <v>233</v>
      </c>
      <c r="C261" s="78" t="s">
        <v>1296</v>
      </c>
      <c r="D261" s="164" t="s">
        <v>1297</v>
      </c>
      <c r="E261" s="165" t="s">
        <v>1298</v>
      </c>
      <c r="F261" s="78" t="s">
        <v>61</v>
      </c>
      <c r="G261" s="78">
        <v>1</v>
      </c>
      <c r="H261" s="166" t="s">
        <v>86</v>
      </c>
      <c r="I261" s="78">
        <v>3</v>
      </c>
      <c r="J261" s="78" t="s">
        <v>71</v>
      </c>
      <c r="K261" s="78" t="s">
        <v>100</v>
      </c>
      <c r="L261" s="78" t="s">
        <v>190</v>
      </c>
      <c r="M261" s="178">
        <v>28142548</v>
      </c>
      <c r="N261" s="178">
        <v>28142548</v>
      </c>
      <c r="O261" s="78" t="s">
        <v>66</v>
      </c>
      <c r="P261" s="78" t="s">
        <v>67</v>
      </c>
      <c r="Q261" s="78" t="s">
        <v>68</v>
      </c>
      <c r="S261" s="183" t="s">
        <v>1519</v>
      </c>
      <c r="T261" s="122" t="s">
        <v>1520</v>
      </c>
      <c r="U261" s="184">
        <v>44125</v>
      </c>
      <c r="V261" s="124" t="s">
        <v>1516</v>
      </c>
      <c r="W261" s="125" t="s">
        <v>1160</v>
      </c>
      <c r="X261" s="185">
        <v>28142548</v>
      </c>
      <c r="Y261" s="186">
        <v>0</v>
      </c>
      <c r="Z261" s="185">
        <v>28142548</v>
      </c>
      <c r="AA261" s="124" t="s">
        <v>1517</v>
      </c>
      <c r="AB261" s="125">
        <v>27520</v>
      </c>
      <c r="AC261" s="124" t="s">
        <v>1518</v>
      </c>
      <c r="AD261" s="123">
        <v>44125</v>
      </c>
      <c r="AE261" s="123">
        <v>44185</v>
      </c>
      <c r="AF261" s="125" t="s">
        <v>1024</v>
      </c>
      <c r="AG261" s="125" t="s">
        <v>430</v>
      </c>
      <c r="AH261" s="100"/>
    </row>
    <row r="262" spans="1:34" ht="178.5" customHeight="1" x14ac:dyDescent="0.35">
      <c r="A262" s="177">
        <v>229</v>
      </c>
      <c r="B262" s="78" t="s">
        <v>233</v>
      </c>
      <c r="C262" s="78" t="s">
        <v>1296</v>
      </c>
      <c r="D262" s="164" t="s">
        <v>1297</v>
      </c>
      <c r="E262" s="165" t="s">
        <v>1298</v>
      </c>
      <c r="F262" s="78" t="s">
        <v>61</v>
      </c>
      <c r="G262" s="78">
        <v>1</v>
      </c>
      <c r="H262" s="166" t="s">
        <v>86</v>
      </c>
      <c r="I262" s="78">
        <v>3</v>
      </c>
      <c r="J262" s="78" t="s">
        <v>71</v>
      </c>
      <c r="K262" s="78" t="s">
        <v>100</v>
      </c>
      <c r="L262" s="78" t="s">
        <v>190</v>
      </c>
      <c r="M262" s="178">
        <v>121579920</v>
      </c>
      <c r="N262" s="178">
        <v>121579920</v>
      </c>
      <c r="O262" s="78" t="s">
        <v>66</v>
      </c>
      <c r="P262" s="78" t="s">
        <v>67</v>
      </c>
      <c r="Q262" s="78" t="s">
        <v>68</v>
      </c>
      <c r="S262" s="183" t="s">
        <v>1521</v>
      </c>
      <c r="T262" s="122" t="s">
        <v>1520</v>
      </c>
      <c r="U262" s="184">
        <v>44125</v>
      </c>
      <c r="V262" s="124" t="s">
        <v>1516</v>
      </c>
      <c r="W262" s="125" t="s">
        <v>1160</v>
      </c>
      <c r="X262" s="185">
        <v>121579920</v>
      </c>
      <c r="Y262" s="186">
        <v>0</v>
      </c>
      <c r="Z262" s="185">
        <v>121579920</v>
      </c>
      <c r="AA262" s="124" t="s">
        <v>1517</v>
      </c>
      <c r="AB262" s="125">
        <v>27520</v>
      </c>
      <c r="AC262" s="124" t="s">
        <v>1518</v>
      </c>
      <c r="AD262" s="123">
        <v>44125</v>
      </c>
      <c r="AE262" s="123">
        <v>44185</v>
      </c>
      <c r="AF262" s="125" t="s">
        <v>1024</v>
      </c>
      <c r="AG262" s="125" t="s">
        <v>430</v>
      </c>
      <c r="AH262" s="100"/>
    </row>
    <row r="263" spans="1:34" ht="178.5" customHeight="1" x14ac:dyDescent="0.35">
      <c r="A263" s="177">
        <v>230</v>
      </c>
      <c r="B263" s="171"/>
      <c r="C263" s="171" t="s">
        <v>145</v>
      </c>
      <c r="D263" s="172">
        <v>39101609</v>
      </c>
      <c r="E263" s="173" t="s">
        <v>1293</v>
      </c>
      <c r="F263" s="171" t="s">
        <v>61</v>
      </c>
      <c r="G263" s="171">
        <v>1</v>
      </c>
      <c r="H263" s="174" t="s">
        <v>1287</v>
      </c>
      <c r="I263" s="171">
        <v>1</v>
      </c>
      <c r="J263" s="171" t="s">
        <v>63</v>
      </c>
      <c r="K263" s="171" t="s">
        <v>64</v>
      </c>
      <c r="L263" s="171" t="s">
        <v>112</v>
      </c>
      <c r="M263" s="175"/>
      <c r="N263" s="176"/>
      <c r="O263" s="171" t="s">
        <v>66</v>
      </c>
      <c r="P263" s="171" t="s">
        <v>67</v>
      </c>
      <c r="Q263" s="171" t="s">
        <v>68</v>
      </c>
      <c r="S263" s="183"/>
      <c r="T263" s="122"/>
      <c r="U263" s="184"/>
      <c r="V263" s="124"/>
      <c r="W263" s="125"/>
      <c r="X263" s="185"/>
      <c r="Y263" s="186"/>
      <c r="Z263" s="185"/>
      <c r="AA263" s="124"/>
      <c r="AB263" s="125"/>
      <c r="AC263" s="124"/>
      <c r="AD263" s="123"/>
      <c r="AE263" s="123"/>
      <c r="AF263" s="125"/>
      <c r="AG263" s="125"/>
    </row>
    <row r="264" spans="1:34" ht="120" customHeight="1" x14ac:dyDescent="0.35">
      <c r="A264" s="177">
        <v>231</v>
      </c>
      <c r="B264" s="171" t="s">
        <v>233</v>
      </c>
      <c r="C264" s="171" t="s">
        <v>896</v>
      </c>
      <c r="D264" s="172" t="s">
        <v>1353</v>
      </c>
      <c r="E264" s="173" t="s">
        <v>1505</v>
      </c>
      <c r="F264" s="171" t="s">
        <v>61</v>
      </c>
      <c r="G264" s="171">
        <v>1</v>
      </c>
      <c r="H264" s="174" t="s">
        <v>1287</v>
      </c>
      <c r="I264" s="171">
        <v>3</v>
      </c>
      <c r="J264" s="171" t="s">
        <v>63</v>
      </c>
      <c r="K264" s="171" t="s">
        <v>100</v>
      </c>
      <c r="L264" s="171" t="s">
        <v>190</v>
      </c>
      <c r="M264" s="175"/>
      <c r="N264" s="176"/>
      <c r="O264" s="171" t="s">
        <v>66</v>
      </c>
      <c r="P264" s="171" t="s">
        <v>67</v>
      </c>
      <c r="Q264" s="171" t="s">
        <v>68</v>
      </c>
      <c r="S264" s="183"/>
      <c r="T264" s="122"/>
      <c r="U264" s="184"/>
      <c r="V264" s="124"/>
      <c r="W264" s="125"/>
      <c r="X264" s="185"/>
      <c r="Y264" s="186"/>
      <c r="Z264" s="185"/>
      <c r="AA264" s="124"/>
      <c r="AB264" s="125"/>
      <c r="AC264" s="124"/>
      <c r="AD264" s="123"/>
      <c r="AE264" s="123"/>
      <c r="AF264" s="125"/>
      <c r="AG264" s="125"/>
    </row>
    <row r="265" spans="1:34" ht="120" customHeight="1" x14ac:dyDescent="0.35">
      <c r="A265" s="177">
        <v>232</v>
      </c>
      <c r="B265" s="78"/>
      <c r="C265" s="78" t="s">
        <v>145</v>
      </c>
      <c r="D265" s="164">
        <v>84131512</v>
      </c>
      <c r="E265" s="165" t="s">
        <v>1330</v>
      </c>
      <c r="F265" s="78" t="s">
        <v>61</v>
      </c>
      <c r="G265" s="78">
        <v>1</v>
      </c>
      <c r="H265" s="166" t="s">
        <v>86</v>
      </c>
      <c r="I265" s="78">
        <v>10</v>
      </c>
      <c r="J265" s="78" t="s">
        <v>71</v>
      </c>
      <c r="K265" s="78" t="s">
        <v>64</v>
      </c>
      <c r="L265" s="78" t="s">
        <v>90</v>
      </c>
      <c r="M265" s="167">
        <v>13433725</v>
      </c>
      <c r="N265" s="168">
        <v>13433725</v>
      </c>
      <c r="O265" s="78" t="s">
        <v>66</v>
      </c>
      <c r="P265" s="78" t="s">
        <v>67</v>
      </c>
      <c r="Q265" s="78" t="s">
        <v>68</v>
      </c>
      <c r="S265" s="183" t="s">
        <v>1497</v>
      </c>
      <c r="T265" s="122" t="s">
        <v>1185</v>
      </c>
      <c r="U265" s="184">
        <v>44103</v>
      </c>
      <c r="V265" s="124" t="s">
        <v>1498</v>
      </c>
      <c r="W265" s="125" t="s">
        <v>1021</v>
      </c>
      <c r="X265" s="185">
        <v>8346622</v>
      </c>
      <c r="Y265" s="186">
        <v>0</v>
      </c>
      <c r="Z265" s="185">
        <v>8346622</v>
      </c>
      <c r="AA265" s="124" t="s">
        <v>1348</v>
      </c>
      <c r="AB265" s="125">
        <v>27320</v>
      </c>
      <c r="AC265" s="124" t="s">
        <v>1499</v>
      </c>
      <c r="AD265" s="123">
        <v>44103</v>
      </c>
      <c r="AE265" s="123">
        <v>44434</v>
      </c>
      <c r="AF265" s="125" t="s">
        <v>1480</v>
      </c>
      <c r="AG265" s="125" t="s">
        <v>430</v>
      </c>
    </row>
    <row r="266" spans="1:34" ht="120" customHeight="1" x14ac:dyDescent="0.7">
      <c r="A266" s="177">
        <v>233</v>
      </c>
      <c r="B266" s="78"/>
      <c r="C266" s="78" t="s">
        <v>1182</v>
      </c>
      <c r="D266" s="78">
        <v>73152108</v>
      </c>
      <c r="E266" s="165" t="s">
        <v>1331</v>
      </c>
      <c r="F266" s="78" t="s">
        <v>61</v>
      </c>
      <c r="G266" s="78">
        <v>1</v>
      </c>
      <c r="H266" s="166" t="s">
        <v>1287</v>
      </c>
      <c r="I266" s="78">
        <v>2.5</v>
      </c>
      <c r="J266" s="78" t="s">
        <v>1017</v>
      </c>
      <c r="K266" s="78" t="s">
        <v>1334</v>
      </c>
      <c r="L266" s="78" t="s">
        <v>187</v>
      </c>
      <c r="M266" s="167">
        <v>19648927.960000001</v>
      </c>
      <c r="N266" s="168">
        <v>19648927.960000001</v>
      </c>
      <c r="O266" s="78" t="s">
        <v>66</v>
      </c>
      <c r="P266" s="78" t="s">
        <v>67</v>
      </c>
      <c r="Q266" s="78" t="s">
        <v>68</v>
      </c>
      <c r="S266" s="214"/>
      <c r="T266" s="214"/>
      <c r="U266" s="214"/>
      <c r="V266" s="214"/>
      <c r="W266" s="214"/>
      <c r="X266" s="215"/>
      <c r="Y266" s="215"/>
      <c r="Z266" s="215"/>
      <c r="AA266" s="214"/>
      <c r="AB266" s="214"/>
      <c r="AC266" s="214"/>
      <c r="AD266" s="214"/>
      <c r="AE266" s="214"/>
      <c r="AF266" s="214"/>
      <c r="AG266" s="214"/>
    </row>
    <row r="267" spans="1:34" ht="120" customHeight="1" x14ac:dyDescent="0.7">
      <c r="A267" s="177">
        <v>234</v>
      </c>
      <c r="B267" s="78" t="s">
        <v>1390</v>
      </c>
      <c r="C267" s="78" t="s">
        <v>1182</v>
      </c>
      <c r="D267" s="78" t="s">
        <v>1391</v>
      </c>
      <c r="E267" s="165" t="s">
        <v>1389</v>
      </c>
      <c r="F267" s="78" t="s">
        <v>61</v>
      </c>
      <c r="G267" s="78">
        <v>1</v>
      </c>
      <c r="H267" s="166" t="s">
        <v>104</v>
      </c>
      <c r="I267" s="78">
        <v>3</v>
      </c>
      <c r="J267" s="78" t="s">
        <v>149</v>
      </c>
      <c r="K267" s="78" t="s">
        <v>100</v>
      </c>
      <c r="L267" s="78" t="s">
        <v>187</v>
      </c>
      <c r="M267" s="167">
        <v>138572884.75</v>
      </c>
      <c r="N267" s="168">
        <v>110858307.8</v>
      </c>
      <c r="O267" s="78" t="s">
        <v>77</v>
      </c>
      <c r="P267" s="78" t="s">
        <v>1332</v>
      </c>
      <c r="Q267" s="78" t="s">
        <v>68</v>
      </c>
      <c r="S267" s="214"/>
      <c r="T267" s="214"/>
      <c r="U267" s="214"/>
      <c r="V267" s="214"/>
      <c r="W267" s="214"/>
      <c r="X267" s="215"/>
      <c r="Y267" s="215"/>
      <c r="Z267" s="215"/>
      <c r="AA267" s="214"/>
      <c r="AB267" s="214"/>
      <c r="AC267" s="214"/>
      <c r="AD267" s="214"/>
      <c r="AE267" s="214"/>
      <c r="AF267" s="214"/>
      <c r="AG267" s="214"/>
    </row>
    <row r="268" spans="1:34" ht="157.5" customHeight="1" x14ac:dyDescent="0.7">
      <c r="A268" s="177">
        <v>235</v>
      </c>
      <c r="B268" s="78"/>
      <c r="C268" s="78" t="s">
        <v>1182</v>
      </c>
      <c r="D268" s="78" t="s">
        <v>1336</v>
      </c>
      <c r="E268" s="165" t="s">
        <v>1337</v>
      </c>
      <c r="F268" s="78" t="s">
        <v>61</v>
      </c>
      <c r="G268" s="78">
        <v>1</v>
      </c>
      <c r="H268" s="166" t="s">
        <v>1287</v>
      </c>
      <c r="I268" s="78">
        <v>1.5</v>
      </c>
      <c r="J268" s="78" t="s">
        <v>1017</v>
      </c>
      <c r="K268" s="78" t="s">
        <v>64</v>
      </c>
      <c r="L268" s="78" t="s">
        <v>107</v>
      </c>
      <c r="M268" s="167">
        <v>800000</v>
      </c>
      <c r="N268" s="168">
        <v>800000</v>
      </c>
      <c r="O268" s="78" t="s">
        <v>66</v>
      </c>
      <c r="P268" s="78" t="s">
        <v>67</v>
      </c>
      <c r="Q268" s="78" t="s">
        <v>68</v>
      </c>
      <c r="S268" s="214"/>
      <c r="T268" s="214"/>
      <c r="U268" s="214"/>
      <c r="V268" s="214"/>
      <c r="W268" s="214"/>
      <c r="X268" s="215"/>
      <c r="Y268" s="215"/>
      <c r="Z268" s="215"/>
      <c r="AA268" s="214"/>
      <c r="AB268" s="214"/>
      <c r="AC268" s="214"/>
      <c r="AD268" s="214"/>
      <c r="AE268" s="214"/>
      <c r="AF268" s="214"/>
      <c r="AG268" s="214"/>
    </row>
    <row r="269" spans="1:34" ht="191.45" customHeight="1" x14ac:dyDescent="0.35">
      <c r="A269" s="177">
        <v>236</v>
      </c>
      <c r="B269" s="78"/>
      <c r="C269" s="78" t="s">
        <v>1354</v>
      </c>
      <c r="D269" s="78" t="s">
        <v>1355</v>
      </c>
      <c r="E269" s="165" t="s">
        <v>1356</v>
      </c>
      <c r="F269" s="78" t="s">
        <v>61</v>
      </c>
      <c r="G269" s="78">
        <v>1</v>
      </c>
      <c r="H269" s="166" t="s">
        <v>1287</v>
      </c>
      <c r="I269" s="78">
        <v>1.5</v>
      </c>
      <c r="J269" s="78" t="s">
        <v>63</v>
      </c>
      <c r="K269" s="78" t="s">
        <v>1334</v>
      </c>
      <c r="L269" s="78" t="s">
        <v>190</v>
      </c>
      <c r="M269" s="167">
        <v>16380000</v>
      </c>
      <c r="N269" s="168">
        <v>16380000</v>
      </c>
      <c r="O269" s="78" t="s">
        <v>66</v>
      </c>
      <c r="P269" s="78" t="s">
        <v>67</v>
      </c>
      <c r="Q269" s="78" t="s">
        <v>68</v>
      </c>
      <c r="S269" s="183" t="s">
        <v>1471</v>
      </c>
      <c r="T269" s="122" t="s">
        <v>1223</v>
      </c>
      <c r="U269" s="184">
        <v>44104</v>
      </c>
      <c r="V269" s="191" t="s">
        <v>1472</v>
      </c>
      <c r="W269" s="187" t="s">
        <v>1160</v>
      </c>
      <c r="X269" s="192">
        <v>16210756</v>
      </c>
      <c r="Y269" s="193">
        <v>0</v>
      </c>
      <c r="Z269" s="192">
        <v>16210756</v>
      </c>
      <c r="AA269" s="191" t="s">
        <v>1473</v>
      </c>
      <c r="AB269" s="187">
        <v>27820</v>
      </c>
      <c r="AC269" s="191" t="s">
        <v>1474</v>
      </c>
      <c r="AD269" s="194">
        <v>44105</v>
      </c>
      <c r="AE269" s="194">
        <v>44120</v>
      </c>
      <c r="AF269" s="187" t="s">
        <v>1024</v>
      </c>
      <c r="AG269" s="187" t="s">
        <v>430</v>
      </c>
    </row>
    <row r="270" spans="1:34" ht="222.95" customHeight="1" x14ac:dyDescent="0.35">
      <c r="A270" s="177">
        <v>237</v>
      </c>
      <c r="B270" s="78" t="s">
        <v>276</v>
      </c>
      <c r="C270" s="78" t="s">
        <v>136</v>
      </c>
      <c r="D270" s="78">
        <v>80101706</v>
      </c>
      <c r="E270" s="165" t="s">
        <v>1357</v>
      </c>
      <c r="F270" s="78" t="s">
        <v>61</v>
      </c>
      <c r="G270" s="78">
        <v>1</v>
      </c>
      <c r="H270" s="166" t="s">
        <v>86</v>
      </c>
      <c r="I270" s="78">
        <v>3</v>
      </c>
      <c r="J270" s="78" t="s">
        <v>139</v>
      </c>
      <c r="K270" s="78" t="s">
        <v>100</v>
      </c>
      <c r="L270" s="78" t="s">
        <v>186</v>
      </c>
      <c r="M270" s="167">
        <v>21079520</v>
      </c>
      <c r="N270" s="168">
        <v>21079520</v>
      </c>
      <c r="O270" s="78" t="s">
        <v>77</v>
      </c>
      <c r="P270" s="78" t="s">
        <v>1332</v>
      </c>
      <c r="Q270" s="78" t="s">
        <v>68</v>
      </c>
      <c r="S270" s="183" t="s">
        <v>1428</v>
      </c>
      <c r="T270" s="122" t="s">
        <v>1429</v>
      </c>
      <c r="U270" s="184">
        <v>44091</v>
      </c>
      <c r="V270" s="124" t="s">
        <v>1430</v>
      </c>
      <c r="W270" s="125" t="s">
        <v>434</v>
      </c>
      <c r="X270" s="185">
        <v>18469674</v>
      </c>
      <c r="Y270" s="186">
        <v>0</v>
      </c>
      <c r="Z270" s="185">
        <v>18469674</v>
      </c>
      <c r="AA270" s="124" t="s">
        <v>1431</v>
      </c>
      <c r="AB270" s="125">
        <v>28420</v>
      </c>
      <c r="AC270" s="124" t="s">
        <v>1432</v>
      </c>
      <c r="AD270" s="123">
        <v>44091</v>
      </c>
      <c r="AE270" s="123">
        <v>44183</v>
      </c>
      <c r="AF270" s="125" t="s">
        <v>1152</v>
      </c>
      <c r="AG270" s="125" t="s">
        <v>136</v>
      </c>
    </row>
    <row r="271" spans="1:34" ht="207" customHeight="1" x14ac:dyDescent="0.35">
      <c r="A271" s="177">
        <v>238</v>
      </c>
      <c r="B271" s="78" t="s">
        <v>276</v>
      </c>
      <c r="C271" s="78" t="s">
        <v>136</v>
      </c>
      <c r="D271" s="78">
        <v>80101706</v>
      </c>
      <c r="E271" s="165" t="s">
        <v>1358</v>
      </c>
      <c r="F271" s="78" t="s">
        <v>61</v>
      </c>
      <c r="G271" s="78">
        <v>1</v>
      </c>
      <c r="H271" s="166" t="s">
        <v>86</v>
      </c>
      <c r="I271" s="78">
        <v>3</v>
      </c>
      <c r="J271" s="78" t="s">
        <v>139</v>
      </c>
      <c r="K271" s="78" t="s">
        <v>1334</v>
      </c>
      <c r="L271" s="78" t="s">
        <v>186</v>
      </c>
      <c r="M271" s="167">
        <v>21079520</v>
      </c>
      <c r="N271" s="168">
        <v>21079520</v>
      </c>
      <c r="O271" s="78" t="s">
        <v>66</v>
      </c>
      <c r="P271" s="78" t="s">
        <v>67</v>
      </c>
      <c r="Q271" s="78" t="s">
        <v>68</v>
      </c>
      <c r="S271" s="183" t="s">
        <v>1433</v>
      </c>
      <c r="T271" s="122" t="s">
        <v>1434</v>
      </c>
      <c r="U271" s="184">
        <v>44091</v>
      </c>
      <c r="V271" s="124" t="s">
        <v>1430</v>
      </c>
      <c r="W271" s="125" t="s">
        <v>434</v>
      </c>
      <c r="X271" s="185">
        <v>18469674</v>
      </c>
      <c r="Y271" s="186">
        <v>0</v>
      </c>
      <c r="Z271" s="185">
        <v>18469674</v>
      </c>
      <c r="AA271" s="124" t="s">
        <v>1431</v>
      </c>
      <c r="AB271" s="125">
        <v>28320</v>
      </c>
      <c r="AC271" s="124" t="s">
        <v>1432</v>
      </c>
      <c r="AD271" s="123">
        <v>44091</v>
      </c>
      <c r="AE271" s="123">
        <v>44183</v>
      </c>
      <c r="AF271" s="125" t="s">
        <v>1152</v>
      </c>
      <c r="AG271" s="125" t="s">
        <v>136</v>
      </c>
    </row>
    <row r="272" spans="1:34" ht="157.5" customHeight="1" x14ac:dyDescent="0.35">
      <c r="A272" s="177">
        <v>239</v>
      </c>
      <c r="B272" s="78"/>
      <c r="C272" s="78" t="s">
        <v>161</v>
      </c>
      <c r="D272" s="164" t="s">
        <v>1386</v>
      </c>
      <c r="E272" s="165" t="s">
        <v>1387</v>
      </c>
      <c r="F272" s="78" t="s">
        <v>61</v>
      </c>
      <c r="G272" s="78">
        <v>1</v>
      </c>
      <c r="H272" s="166" t="s">
        <v>86</v>
      </c>
      <c r="I272" s="78">
        <v>1</v>
      </c>
      <c r="J272" s="78" t="s">
        <v>1176</v>
      </c>
      <c r="K272" s="78" t="s">
        <v>64</v>
      </c>
      <c r="L272" s="78" t="s">
        <v>102</v>
      </c>
      <c r="M272" s="167">
        <v>4500000</v>
      </c>
      <c r="N272" s="168">
        <v>4500000</v>
      </c>
      <c r="O272" s="78" t="s">
        <v>66</v>
      </c>
      <c r="P272" s="78" t="s">
        <v>67</v>
      </c>
      <c r="Q272" s="78" t="s">
        <v>1385</v>
      </c>
      <c r="S272" s="183" t="s">
        <v>1435</v>
      </c>
      <c r="T272" s="122" t="s">
        <v>1308</v>
      </c>
      <c r="U272" s="184">
        <v>44081</v>
      </c>
      <c r="V272" s="124" t="s">
        <v>1436</v>
      </c>
      <c r="W272" s="125" t="s">
        <v>1160</v>
      </c>
      <c r="X272" s="185">
        <v>1523600</v>
      </c>
      <c r="Y272" s="186">
        <v>0</v>
      </c>
      <c r="Z272" s="185">
        <v>1523600</v>
      </c>
      <c r="AA272" s="124" t="s">
        <v>1211</v>
      </c>
      <c r="AB272" s="125">
        <v>28120</v>
      </c>
      <c r="AC272" s="124" t="s">
        <v>1437</v>
      </c>
      <c r="AD272" s="123">
        <v>44081</v>
      </c>
      <c r="AE272" s="123">
        <v>44141</v>
      </c>
      <c r="AF272" s="125" t="s">
        <v>1378</v>
      </c>
      <c r="AG272" s="125" t="s">
        <v>680</v>
      </c>
    </row>
    <row r="273" spans="1:33" ht="157.5" customHeight="1" x14ac:dyDescent="0.35">
      <c r="A273" s="177">
        <v>239</v>
      </c>
      <c r="B273" s="78"/>
      <c r="C273" s="78" t="s">
        <v>161</v>
      </c>
      <c r="D273" s="164" t="s">
        <v>1386</v>
      </c>
      <c r="E273" s="165" t="s">
        <v>1387</v>
      </c>
      <c r="F273" s="78" t="s">
        <v>61</v>
      </c>
      <c r="G273" s="78">
        <v>1</v>
      </c>
      <c r="H273" s="166" t="s">
        <v>86</v>
      </c>
      <c r="I273" s="78">
        <v>1</v>
      </c>
      <c r="J273" s="78" t="s">
        <v>1176</v>
      </c>
      <c r="K273" s="78" t="s">
        <v>64</v>
      </c>
      <c r="L273" s="78" t="s">
        <v>102</v>
      </c>
      <c r="M273" s="167">
        <v>4500000</v>
      </c>
      <c r="N273" s="168">
        <v>4500000</v>
      </c>
      <c r="O273" s="78" t="s">
        <v>66</v>
      </c>
      <c r="P273" s="78" t="s">
        <v>67</v>
      </c>
      <c r="Q273" s="78" t="s">
        <v>1385</v>
      </c>
      <c r="S273" s="183" t="s">
        <v>1438</v>
      </c>
      <c r="T273" s="122" t="s">
        <v>1439</v>
      </c>
      <c r="U273" s="184">
        <v>44081</v>
      </c>
      <c r="V273" s="124" t="s">
        <v>1436</v>
      </c>
      <c r="W273" s="125" t="s">
        <v>1160</v>
      </c>
      <c r="X273" s="185">
        <v>4082200</v>
      </c>
      <c r="Y273" s="186">
        <v>0</v>
      </c>
      <c r="Z273" s="185">
        <v>4082200</v>
      </c>
      <c r="AA273" s="124" t="s">
        <v>1211</v>
      </c>
      <c r="AB273" s="125">
        <v>28120</v>
      </c>
      <c r="AC273" s="124" t="s">
        <v>1437</v>
      </c>
      <c r="AD273" s="123">
        <v>44081</v>
      </c>
      <c r="AE273" s="123">
        <v>44141</v>
      </c>
      <c r="AF273" s="125" t="s">
        <v>1378</v>
      </c>
      <c r="AG273" s="125" t="s">
        <v>680</v>
      </c>
    </row>
    <row r="274" spans="1:33" ht="157.5" customHeight="1" x14ac:dyDescent="0.35">
      <c r="A274" s="177">
        <v>239</v>
      </c>
      <c r="B274" s="78"/>
      <c r="C274" s="78" t="s">
        <v>161</v>
      </c>
      <c r="D274" s="164" t="s">
        <v>1386</v>
      </c>
      <c r="E274" s="165" t="s">
        <v>1387</v>
      </c>
      <c r="F274" s="78" t="s">
        <v>61</v>
      </c>
      <c r="G274" s="78">
        <v>1</v>
      </c>
      <c r="H274" s="166" t="s">
        <v>86</v>
      </c>
      <c r="I274" s="78">
        <v>1</v>
      </c>
      <c r="J274" s="78" t="s">
        <v>1176</v>
      </c>
      <c r="K274" s="78" t="s">
        <v>64</v>
      </c>
      <c r="L274" s="78" t="s">
        <v>102</v>
      </c>
      <c r="M274" s="167">
        <v>300000</v>
      </c>
      <c r="N274" s="168">
        <v>300000</v>
      </c>
      <c r="O274" s="78" t="s">
        <v>66</v>
      </c>
      <c r="P274" s="78" t="s">
        <v>67</v>
      </c>
      <c r="Q274" s="78" t="s">
        <v>1385</v>
      </c>
      <c r="S274" s="183" t="s">
        <v>1501</v>
      </c>
      <c r="T274" s="122" t="s">
        <v>1502</v>
      </c>
      <c r="U274" s="184">
        <v>44106</v>
      </c>
      <c r="V274" s="124" t="s">
        <v>1436</v>
      </c>
      <c r="W274" s="125" t="s">
        <v>1160</v>
      </c>
      <c r="X274" s="185">
        <v>228000</v>
      </c>
      <c r="Y274" s="186">
        <v>43320</v>
      </c>
      <c r="Z274" s="185">
        <v>271320</v>
      </c>
      <c r="AA274" s="124" t="s">
        <v>1211</v>
      </c>
      <c r="AB274" s="125">
        <v>28120</v>
      </c>
      <c r="AC274" s="124" t="s">
        <v>1503</v>
      </c>
      <c r="AD274" s="123">
        <v>44111</v>
      </c>
      <c r="AE274" s="123">
        <v>44171</v>
      </c>
      <c r="AF274" s="125" t="s">
        <v>1378</v>
      </c>
      <c r="AG274" s="125" t="s">
        <v>680</v>
      </c>
    </row>
    <row r="275" spans="1:33" ht="157.5" customHeight="1" x14ac:dyDescent="0.35">
      <c r="A275" s="177">
        <v>240</v>
      </c>
      <c r="B275" s="78"/>
      <c r="C275" s="78" t="s">
        <v>1290</v>
      </c>
      <c r="D275" s="78">
        <v>15101500</v>
      </c>
      <c r="E275" s="165" t="s">
        <v>1388</v>
      </c>
      <c r="F275" s="78" t="s">
        <v>61</v>
      </c>
      <c r="G275" s="78">
        <v>1</v>
      </c>
      <c r="H275" s="166" t="s">
        <v>86</v>
      </c>
      <c r="I275" s="78">
        <v>3</v>
      </c>
      <c r="J275" s="78" t="s">
        <v>71</v>
      </c>
      <c r="K275" s="78" t="s">
        <v>64</v>
      </c>
      <c r="L275" s="78" t="s">
        <v>1443</v>
      </c>
      <c r="M275" s="167">
        <v>3200000</v>
      </c>
      <c r="N275" s="168">
        <v>3200000</v>
      </c>
      <c r="O275" s="78" t="s">
        <v>66</v>
      </c>
      <c r="P275" s="78" t="s">
        <v>67</v>
      </c>
      <c r="Q275" s="78" t="s">
        <v>68</v>
      </c>
      <c r="S275" s="183" t="s">
        <v>1475</v>
      </c>
      <c r="T275" s="122" t="s">
        <v>1476</v>
      </c>
      <c r="U275" s="184">
        <v>44105</v>
      </c>
      <c r="V275" s="124" t="s">
        <v>1477</v>
      </c>
      <c r="W275" s="125" t="s">
        <v>1160</v>
      </c>
      <c r="X275" s="185">
        <v>3200000</v>
      </c>
      <c r="Y275" s="186">
        <v>0</v>
      </c>
      <c r="Z275" s="185">
        <v>3200000</v>
      </c>
      <c r="AA275" s="124" t="s">
        <v>1478</v>
      </c>
      <c r="AB275" s="125">
        <v>28920</v>
      </c>
      <c r="AC275" s="124" t="s">
        <v>1479</v>
      </c>
      <c r="AD275" s="123">
        <v>44105</v>
      </c>
      <c r="AE275" s="123">
        <v>44196</v>
      </c>
      <c r="AF275" s="125" t="s">
        <v>1480</v>
      </c>
      <c r="AG275" s="125" t="s">
        <v>430</v>
      </c>
    </row>
    <row r="276" spans="1:33" ht="157.5" customHeight="1" x14ac:dyDescent="0.35">
      <c r="A276" s="177">
        <v>241</v>
      </c>
      <c r="B276" s="182" t="s">
        <v>267</v>
      </c>
      <c r="C276" s="78" t="s">
        <v>125</v>
      </c>
      <c r="D276" s="78">
        <v>80101706</v>
      </c>
      <c r="E276" s="165" t="s">
        <v>1444</v>
      </c>
      <c r="F276" s="78" t="s">
        <v>61</v>
      </c>
      <c r="G276" s="78">
        <v>1</v>
      </c>
      <c r="H276" s="166" t="s">
        <v>104</v>
      </c>
      <c r="I276" s="78">
        <v>2</v>
      </c>
      <c r="J276" s="78" t="s">
        <v>139</v>
      </c>
      <c r="K276" s="78" t="s">
        <v>100</v>
      </c>
      <c r="L276" s="78" t="s">
        <v>152</v>
      </c>
      <c r="M276" s="167">
        <v>6230400</v>
      </c>
      <c r="N276" s="167">
        <v>6230400</v>
      </c>
      <c r="O276" s="78" t="s">
        <v>66</v>
      </c>
      <c r="P276" s="78" t="s">
        <v>67</v>
      </c>
      <c r="Q276" s="78" t="s">
        <v>117</v>
      </c>
      <c r="S276" s="183" t="s">
        <v>1561</v>
      </c>
      <c r="T276" s="122" t="s">
        <v>1562</v>
      </c>
      <c r="U276" s="184">
        <v>44117</v>
      </c>
      <c r="V276" s="124" t="s">
        <v>1563</v>
      </c>
      <c r="W276" s="125" t="s">
        <v>426</v>
      </c>
      <c r="X276" s="185">
        <v>4568936</v>
      </c>
      <c r="Y276" s="186">
        <v>0</v>
      </c>
      <c r="Z276" s="185">
        <v>4568936</v>
      </c>
      <c r="AA276" s="124" t="s">
        <v>1564</v>
      </c>
      <c r="AB276" s="125">
        <v>29320</v>
      </c>
      <c r="AC276" s="124" t="s">
        <v>1496</v>
      </c>
      <c r="AD276" s="123">
        <v>44118</v>
      </c>
      <c r="AE276" s="123">
        <v>44183</v>
      </c>
      <c r="AF276" s="125" t="s">
        <v>803</v>
      </c>
      <c r="AG276" s="125" t="s">
        <v>125</v>
      </c>
    </row>
    <row r="277" spans="1:33" ht="157.5" customHeight="1" x14ac:dyDescent="0.35">
      <c r="A277" s="177">
        <v>242</v>
      </c>
      <c r="B277" s="182" t="s">
        <v>267</v>
      </c>
      <c r="C277" s="78" t="s">
        <v>125</v>
      </c>
      <c r="D277" s="78">
        <v>80101706</v>
      </c>
      <c r="E277" s="165" t="s">
        <v>1445</v>
      </c>
      <c r="F277" s="78" t="s">
        <v>61</v>
      </c>
      <c r="G277" s="78">
        <v>1</v>
      </c>
      <c r="H277" s="166" t="s">
        <v>104</v>
      </c>
      <c r="I277" s="78">
        <v>2</v>
      </c>
      <c r="J277" s="78" t="s">
        <v>139</v>
      </c>
      <c r="K277" s="78" t="s">
        <v>100</v>
      </c>
      <c r="L277" s="78" t="s">
        <v>152</v>
      </c>
      <c r="M277" s="167">
        <v>7891840</v>
      </c>
      <c r="N277" s="167">
        <v>7891840</v>
      </c>
      <c r="O277" s="78" t="s">
        <v>66</v>
      </c>
      <c r="P277" s="78" t="s">
        <v>67</v>
      </c>
      <c r="Q277" s="78" t="s">
        <v>117</v>
      </c>
      <c r="S277" s="183" t="s">
        <v>1481</v>
      </c>
      <c r="T277" s="122" t="s">
        <v>1482</v>
      </c>
      <c r="U277" s="184">
        <v>44109</v>
      </c>
      <c r="V277" s="124" t="s">
        <v>1483</v>
      </c>
      <c r="W277" s="125" t="s">
        <v>434</v>
      </c>
      <c r="X277" s="185">
        <v>7891840</v>
      </c>
      <c r="Y277" s="186"/>
      <c r="Z277" s="185">
        <v>7891840</v>
      </c>
      <c r="AA277" s="124" t="s">
        <v>1484</v>
      </c>
      <c r="AB277" s="125">
        <v>30120</v>
      </c>
      <c r="AC277" s="124" t="s">
        <v>1485</v>
      </c>
      <c r="AD277" s="123">
        <v>44109</v>
      </c>
      <c r="AE277" s="123">
        <v>44169</v>
      </c>
      <c r="AF277" s="125" t="s">
        <v>803</v>
      </c>
      <c r="AG277" s="125" t="s">
        <v>125</v>
      </c>
    </row>
    <row r="278" spans="1:33" ht="157.5" customHeight="1" x14ac:dyDescent="0.35">
      <c r="A278" s="177">
        <v>243</v>
      </c>
      <c r="B278" s="78" t="s">
        <v>280</v>
      </c>
      <c r="C278" s="78" t="s">
        <v>172</v>
      </c>
      <c r="D278" s="78">
        <v>80101706</v>
      </c>
      <c r="E278" s="165" t="s">
        <v>1446</v>
      </c>
      <c r="F278" s="78" t="s">
        <v>61</v>
      </c>
      <c r="G278" s="78">
        <v>1</v>
      </c>
      <c r="H278" s="166" t="s">
        <v>86</v>
      </c>
      <c r="I278" s="78">
        <v>3</v>
      </c>
      <c r="J278" s="78" t="s">
        <v>139</v>
      </c>
      <c r="K278" s="78" t="s">
        <v>100</v>
      </c>
      <c r="L278" s="78" t="s">
        <v>152</v>
      </c>
      <c r="M278" s="167">
        <v>6000000</v>
      </c>
      <c r="N278" s="167">
        <v>6000000</v>
      </c>
      <c r="O278" s="78" t="s">
        <v>66</v>
      </c>
      <c r="P278" s="78" t="s">
        <v>67</v>
      </c>
      <c r="Q278" s="78" t="s">
        <v>173</v>
      </c>
      <c r="S278" s="183" t="s">
        <v>1486</v>
      </c>
      <c r="T278" s="122" t="s">
        <v>1487</v>
      </c>
      <c r="U278" s="184">
        <v>44099</v>
      </c>
      <c r="V278" s="124" t="s">
        <v>1488</v>
      </c>
      <c r="W278" s="125" t="s">
        <v>434</v>
      </c>
      <c r="X278" s="185">
        <v>6000000</v>
      </c>
      <c r="Y278" s="186">
        <v>0</v>
      </c>
      <c r="Z278" s="185">
        <v>6000000</v>
      </c>
      <c r="AA278" s="124" t="s">
        <v>1489</v>
      </c>
      <c r="AB278" s="125">
        <v>29520</v>
      </c>
      <c r="AC278" s="124" t="s">
        <v>1490</v>
      </c>
      <c r="AD278" s="123">
        <v>44099</v>
      </c>
      <c r="AE278" s="123">
        <v>44183</v>
      </c>
      <c r="AF278" s="125" t="s">
        <v>1491</v>
      </c>
      <c r="AG278" s="125" t="s">
        <v>550</v>
      </c>
    </row>
    <row r="279" spans="1:33" ht="157.5" customHeight="1" x14ac:dyDescent="0.35">
      <c r="A279" s="177">
        <v>243</v>
      </c>
      <c r="B279" s="78" t="s">
        <v>280</v>
      </c>
      <c r="C279" s="78" t="s">
        <v>172</v>
      </c>
      <c r="D279" s="78">
        <v>80101706</v>
      </c>
      <c r="E279" s="165" t="s">
        <v>1446</v>
      </c>
      <c r="F279" s="78" t="s">
        <v>61</v>
      </c>
      <c r="G279" s="78">
        <v>1</v>
      </c>
      <c r="H279" s="166" t="s">
        <v>86</v>
      </c>
      <c r="I279" s="78">
        <v>3</v>
      </c>
      <c r="J279" s="78" t="s">
        <v>139</v>
      </c>
      <c r="K279" s="78" t="s">
        <v>100</v>
      </c>
      <c r="L279" s="78" t="s">
        <v>188</v>
      </c>
      <c r="M279" s="167">
        <v>12000000</v>
      </c>
      <c r="N279" s="167">
        <v>12000000</v>
      </c>
      <c r="O279" s="78" t="s">
        <v>66</v>
      </c>
      <c r="P279" s="78" t="s">
        <v>67</v>
      </c>
      <c r="Q279" s="78" t="s">
        <v>173</v>
      </c>
      <c r="S279" s="183" t="s">
        <v>1486</v>
      </c>
      <c r="T279" s="122" t="s">
        <v>1487</v>
      </c>
      <c r="U279" s="184">
        <v>44099</v>
      </c>
      <c r="V279" s="124" t="s">
        <v>1488</v>
      </c>
      <c r="W279" s="125" t="s">
        <v>434</v>
      </c>
      <c r="X279" s="185">
        <v>11360000</v>
      </c>
      <c r="Y279" s="186">
        <v>0</v>
      </c>
      <c r="Z279" s="185">
        <v>11360000</v>
      </c>
      <c r="AA279" s="124" t="s">
        <v>1489</v>
      </c>
      <c r="AB279" s="125">
        <v>29520</v>
      </c>
      <c r="AC279" s="124" t="s">
        <v>1490</v>
      </c>
      <c r="AD279" s="123">
        <v>44099</v>
      </c>
      <c r="AE279" s="123">
        <v>44183</v>
      </c>
      <c r="AF279" s="125" t="s">
        <v>1491</v>
      </c>
      <c r="AG279" s="125" t="s">
        <v>550</v>
      </c>
    </row>
    <row r="280" spans="1:33" ht="157.5" customHeight="1" x14ac:dyDescent="0.35">
      <c r="A280" s="177">
        <v>244</v>
      </c>
      <c r="B280" s="78" t="s">
        <v>209</v>
      </c>
      <c r="C280" s="78" t="s">
        <v>896</v>
      </c>
      <c r="D280" s="78">
        <v>80101706</v>
      </c>
      <c r="E280" s="165" t="s">
        <v>1447</v>
      </c>
      <c r="F280" s="78" t="s">
        <v>61</v>
      </c>
      <c r="G280" s="78">
        <v>1</v>
      </c>
      <c r="H280" s="166" t="s">
        <v>104</v>
      </c>
      <c r="I280" s="78">
        <v>2</v>
      </c>
      <c r="J280" s="78" t="s">
        <v>139</v>
      </c>
      <c r="K280" s="78" t="s">
        <v>100</v>
      </c>
      <c r="L280" s="78" t="s">
        <v>188</v>
      </c>
      <c r="M280" s="167">
        <v>21000000</v>
      </c>
      <c r="N280" s="167">
        <v>21000000</v>
      </c>
      <c r="O280" s="78" t="s">
        <v>66</v>
      </c>
      <c r="P280" s="78" t="s">
        <v>67</v>
      </c>
      <c r="Q280" s="78" t="s">
        <v>1448</v>
      </c>
      <c r="S280" s="183" t="s">
        <v>1492</v>
      </c>
      <c r="T280" s="122" t="s">
        <v>1493</v>
      </c>
      <c r="U280" s="184">
        <v>44111</v>
      </c>
      <c r="V280" s="124" t="s">
        <v>1494</v>
      </c>
      <c r="W280" s="125" t="s">
        <v>434</v>
      </c>
      <c r="X280" s="185">
        <v>9171416</v>
      </c>
      <c r="Y280" s="186">
        <v>0</v>
      </c>
      <c r="Z280" s="185">
        <v>9171416</v>
      </c>
      <c r="AA280" s="124" t="s">
        <v>1495</v>
      </c>
      <c r="AB280" s="125">
        <v>29620</v>
      </c>
      <c r="AC280" s="124" t="s">
        <v>1496</v>
      </c>
      <c r="AD280" s="123">
        <v>44111</v>
      </c>
      <c r="AE280" s="123">
        <v>44183</v>
      </c>
      <c r="AF280" s="125" t="s">
        <v>979</v>
      </c>
      <c r="AG280" s="125" t="s">
        <v>450</v>
      </c>
    </row>
    <row r="281" spans="1:33" ht="157.5" customHeight="1" x14ac:dyDescent="0.35">
      <c r="A281" s="177">
        <v>245</v>
      </c>
      <c r="B281" s="78" t="s">
        <v>209</v>
      </c>
      <c r="C281" s="78" t="s">
        <v>896</v>
      </c>
      <c r="D281" s="78">
        <v>80101706</v>
      </c>
      <c r="E281" s="165" t="s">
        <v>1449</v>
      </c>
      <c r="F281" s="78" t="s">
        <v>61</v>
      </c>
      <c r="G281" s="78">
        <v>1</v>
      </c>
      <c r="H281" s="166" t="s">
        <v>104</v>
      </c>
      <c r="I281" s="78">
        <v>2</v>
      </c>
      <c r="J281" s="78" t="s">
        <v>139</v>
      </c>
      <c r="K281" s="78" t="s">
        <v>100</v>
      </c>
      <c r="L281" s="78" t="s">
        <v>188</v>
      </c>
      <c r="M281" s="167">
        <v>21000000</v>
      </c>
      <c r="N281" s="167">
        <v>21000000</v>
      </c>
      <c r="O281" s="78" t="s">
        <v>66</v>
      </c>
      <c r="P281" s="78" t="s">
        <v>67</v>
      </c>
      <c r="Q281" s="78" t="s">
        <v>1448</v>
      </c>
      <c r="S281" s="183" t="s">
        <v>1565</v>
      </c>
      <c r="T281" s="122" t="s">
        <v>1566</v>
      </c>
      <c r="U281" s="184">
        <v>44132</v>
      </c>
      <c r="V281" s="124" t="s">
        <v>1567</v>
      </c>
      <c r="W281" s="125" t="s">
        <v>434</v>
      </c>
      <c r="X281" s="185">
        <v>6531536</v>
      </c>
      <c r="Y281" s="186">
        <v>0</v>
      </c>
      <c r="Z281" s="185">
        <v>6531536</v>
      </c>
      <c r="AA281" s="124" t="s">
        <v>1568</v>
      </c>
      <c r="AB281" s="125">
        <v>29620</v>
      </c>
      <c r="AC281" s="124" t="s">
        <v>1496</v>
      </c>
      <c r="AD281" s="123">
        <v>44132</v>
      </c>
      <c r="AE281" s="123">
        <v>44183</v>
      </c>
      <c r="AF281" s="125" t="s">
        <v>707</v>
      </c>
      <c r="AG281" s="125" t="s">
        <v>450</v>
      </c>
    </row>
    <row r="282" spans="1:33" ht="157.5" customHeight="1" x14ac:dyDescent="0.7">
      <c r="A282" s="177">
        <v>246</v>
      </c>
      <c r="B282" s="78" t="s">
        <v>209</v>
      </c>
      <c r="C282" s="78" t="s">
        <v>896</v>
      </c>
      <c r="D282" s="78" t="s">
        <v>1450</v>
      </c>
      <c r="E282" s="165" t="s">
        <v>1451</v>
      </c>
      <c r="F282" s="78" t="s">
        <v>61</v>
      </c>
      <c r="G282" s="78">
        <v>1</v>
      </c>
      <c r="H282" s="166" t="s">
        <v>104</v>
      </c>
      <c r="I282" s="78">
        <v>3</v>
      </c>
      <c r="J282" s="78" t="s">
        <v>1017</v>
      </c>
      <c r="K282" s="78" t="s">
        <v>100</v>
      </c>
      <c r="L282" s="78" t="s">
        <v>152</v>
      </c>
      <c r="M282" s="167">
        <v>18000000</v>
      </c>
      <c r="N282" s="167">
        <v>18000000</v>
      </c>
      <c r="O282" s="78" t="s">
        <v>66</v>
      </c>
      <c r="P282" s="78" t="s">
        <v>67</v>
      </c>
      <c r="Q282" s="78" t="s">
        <v>1448</v>
      </c>
      <c r="S282" s="214"/>
      <c r="T282" s="214"/>
      <c r="U282" s="214"/>
      <c r="V282" s="214"/>
      <c r="W282" s="214"/>
      <c r="X282" s="215"/>
      <c r="Y282" s="215"/>
      <c r="Z282" s="215"/>
      <c r="AA282" s="214"/>
      <c r="AB282" s="214"/>
      <c r="AC282" s="214"/>
      <c r="AD282" s="214"/>
      <c r="AE282" s="214"/>
      <c r="AF282" s="214"/>
      <c r="AG282" s="214"/>
    </row>
    <row r="283" spans="1:33" ht="157.5" customHeight="1" x14ac:dyDescent="0.7">
      <c r="A283" s="177">
        <v>247</v>
      </c>
      <c r="B283" s="78" t="s">
        <v>213</v>
      </c>
      <c r="C283" s="78" t="s">
        <v>1182</v>
      </c>
      <c r="D283" s="164">
        <v>39121621</v>
      </c>
      <c r="E283" s="165" t="s">
        <v>1392</v>
      </c>
      <c r="F283" s="78" t="s">
        <v>61</v>
      </c>
      <c r="G283" s="78">
        <v>1</v>
      </c>
      <c r="H283" s="166" t="s">
        <v>104</v>
      </c>
      <c r="I283" s="78">
        <v>2</v>
      </c>
      <c r="J283" s="78" t="s">
        <v>149</v>
      </c>
      <c r="K283" s="78" t="s">
        <v>100</v>
      </c>
      <c r="L283" s="78" t="s">
        <v>187</v>
      </c>
      <c r="M283" s="167">
        <v>59103764.240000002</v>
      </c>
      <c r="N283" s="168">
        <v>59103764.240000002</v>
      </c>
      <c r="O283" s="78" t="s">
        <v>66</v>
      </c>
      <c r="P283" s="78" t="s">
        <v>67</v>
      </c>
      <c r="Q283" s="78" t="s">
        <v>68</v>
      </c>
      <c r="S283" s="214"/>
      <c r="T283" s="214"/>
      <c r="U283" s="214"/>
      <c r="V283" s="214"/>
      <c r="W283" s="214"/>
      <c r="X283" s="215"/>
      <c r="Y283" s="215"/>
      <c r="Z283" s="215"/>
      <c r="AA283" s="214"/>
      <c r="AB283" s="214"/>
      <c r="AC283" s="214"/>
      <c r="AD283" s="214"/>
      <c r="AE283" s="214"/>
      <c r="AF283" s="214"/>
      <c r="AG283" s="214"/>
    </row>
    <row r="284" spans="1:33" ht="157.5" customHeight="1" x14ac:dyDescent="0.7">
      <c r="A284" s="177">
        <v>248</v>
      </c>
      <c r="B284" s="78"/>
      <c r="C284" s="78" t="s">
        <v>1182</v>
      </c>
      <c r="D284" s="78" t="s">
        <v>1459</v>
      </c>
      <c r="E284" s="165" t="s">
        <v>1393</v>
      </c>
      <c r="F284" s="78" t="s">
        <v>61</v>
      </c>
      <c r="G284" s="78">
        <v>1</v>
      </c>
      <c r="H284" s="166" t="s">
        <v>1287</v>
      </c>
      <c r="I284" s="78">
        <v>1</v>
      </c>
      <c r="J284" s="78" t="s">
        <v>1017</v>
      </c>
      <c r="K284" s="78" t="s">
        <v>64</v>
      </c>
      <c r="L284" s="78" t="s">
        <v>142</v>
      </c>
      <c r="M284" s="167">
        <v>1150000</v>
      </c>
      <c r="N284" s="168">
        <v>1150000</v>
      </c>
      <c r="O284" s="78" t="s">
        <v>66</v>
      </c>
      <c r="P284" s="78" t="s">
        <v>67</v>
      </c>
      <c r="Q284" s="78" t="s">
        <v>68</v>
      </c>
      <c r="S284" s="214"/>
      <c r="T284" s="214"/>
      <c r="U284" s="214"/>
      <c r="V284" s="214"/>
      <c r="W284" s="214"/>
      <c r="X284" s="215"/>
      <c r="Y284" s="215"/>
      <c r="Z284" s="215"/>
      <c r="AA284" s="214"/>
      <c r="AB284" s="214"/>
      <c r="AC284" s="214"/>
      <c r="AD284" s="214"/>
      <c r="AE284" s="214"/>
      <c r="AF284" s="214"/>
      <c r="AG284" s="214"/>
    </row>
    <row r="285" spans="1:33" ht="157.5" customHeight="1" x14ac:dyDescent="0.7">
      <c r="A285" s="177">
        <v>249</v>
      </c>
      <c r="B285" s="78"/>
      <c r="C285" s="78" t="s">
        <v>896</v>
      </c>
      <c r="D285" s="78" t="s">
        <v>1456</v>
      </c>
      <c r="E285" s="165" t="s">
        <v>1458</v>
      </c>
      <c r="F285" s="78" t="s">
        <v>61</v>
      </c>
      <c r="G285" s="78">
        <v>1</v>
      </c>
      <c r="H285" s="166" t="s">
        <v>1287</v>
      </c>
      <c r="I285" s="78">
        <v>1</v>
      </c>
      <c r="J285" s="78" t="s">
        <v>1452</v>
      </c>
      <c r="K285" s="78" t="s">
        <v>100</v>
      </c>
      <c r="L285" s="78" t="s">
        <v>152</v>
      </c>
      <c r="M285" s="167">
        <v>17856449</v>
      </c>
      <c r="N285" s="178">
        <v>17856449</v>
      </c>
      <c r="O285" s="78" t="s">
        <v>66</v>
      </c>
      <c r="P285" s="78" t="s">
        <v>67</v>
      </c>
      <c r="Q285" s="78" t="s">
        <v>1448</v>
      </c>
      <c r="S285" s="214"/>
      <c r="T285" s="214"/>
      <c r="U285" s="214"/>
      <c r="V285" s="214"/>
      <c r="W285" s="214"/>
      <c r="X285" s="215"/>
      <c r="Y285" s="215"/>
      <c r="Z285" s="215"/>
      <c r="AA285" s="214"/>
      <c r="AB285" s="214"/>
      <c r="AC285" s="214"/>
      <c r="AD285" s="214"/>
      <c r="AE285" s="214"/>
      <c r="AF285" s="214"/>
      <c r="AG285" s="214"/>
    </row>
    <row r="286" spans="1:33" ht="157.5" customHeight="1" x14ac:dyDescent="0.7">
      <c r="A286" s="177">
        <v>250</v>
      </c>
      <c r="B286" s="164"/>
      <c r="C286" s="78" t="s">
        <v>1182</v>
      </c>
      <c r="D286" s="78" t="s">
        <v>1453</v>
      </c>
      <c r="E286" s="165" t="s">
        <v>1504</v>
      </c>
      <c r="F286" s="78" t="s">
        <v>61</v>
      </c>
      <c r="G286" s="78">
        <v>1</v>
      </c>
      <c r="H286" s="166" t="s">
        <v>1287</v>
      </c>
      <c r="I286" s="78">
        <v>1.5</v>
      </c>
      <c r="J286" s="78" t="s">
        <v>63</v>
      </c>
      <c r="K286" s="78" t="s">
        <v>64</v>
      </c>
      <c r="L286" s="78" t="s">
        <v>1454</v>
      </c>
      <c r="M286" s="167">
        <v>15000000</v>
      </c>
      <c r="N286" s="168">
        <v>15000000</v>
      </c>
      <c r="O286" s="78" t="s">
        <v>66</v>
      </c>
      <c r="P286" s="78" t="s">
        <v>67</v>
      </c>
      <c r="Q286" s="78" t="s">
        <v>68</v>
      </c>
      <c r="S286" s="214"/>
      <c r="T286" s="214"/>
      <c r="U286" s="214"/>
      <c r="V286" s="214"/>
      <c r="W286" s="214"/>
      <c r="X286" s="215"/>
      <c r="Y286" s="215"/>
      <c r="Z286" s="215"/>
      <c r="AA286" s="214"/>
      <c r="AB286" s="214"/>
      <c r="AC286" s="214"/>
      <c r="AD286" s="214"/>
      <c r="AE286" s="214"/>
      <c r="AF286" s="214"/>
      <c r="AG286" s="214"/>
    </row>
    <row r="287" spans="1:33" ht="272.45" customHeight="1" x14ac:dyDescent="0.7">
      <c r="A287" s="177">
        <v>251</v>
      </c>
      <c r="B287" s="164"/>
      <c r="C287" s="78" t="s">
        <v>161</v>
      </c>
      <c r="D287" s="164" t="s">
        <v>101</v>
      </c>
      <c r="E287" s="165" t="s">
        <v>1455</v>
      </c>
      <c r="F287" s="78" t="s">
        <v>61</v>
      </c>
      <c r="G287" s="78">
        <v>1</v>
      </c>
      <c r="H287" s="166" t="s">
        <v>1287</v>
      </c>
      <c r="I287" s="78">
        <v>2</v>
      </c>
      <c r="J287" s="78" t="s">
        <v>71</v>
      </c>
      <c r="K287" s="78" t="s">
        <v>64</v>
      </c>
      <c r="L287" s="78" t="s">
        <v>102</v>
      </c>
      <c r="M287" s="167">
        <v>8978549.6600000001</v>
      </c>
      <c r="N287" s="167">
        <v>8978549.6600000001</v>
      </c>
      <c r="O287" s="78" t="s">
        <v>66</v>
      </c>
      <c r="P287" s="78" t="s">
        <v>67</v>
      </c>
      <c r="Q287" s="78" t="s">
        <v>1385</v>
      </c>
      <c r="S287" s="26"/>
      <c r="T287" s="26"/>
      <c r="U287" s="26"/>
      <c r="V287" s="26"/>
      <c r="W287" s="26"/>
      <c r="X287" s="216"/>
      <c r="Y287" s="216"/>
      <c r="Z287" s="216"/>
      <c r="AA287" s="26"/>
      <c r="AB287" s="26"/>
      <c r="AC287" s="26"/>
      <c r="AD287" s="26"/>
      <c r="AE287" s="26"/>
      <c r="AF287" s="26"/>
      <c r="AG287" s="26"/>
    </row>
    <row r="288" spans="1:33" ht="272.45" customHeight="1" x14ac:dyDescent="0.35">
      <c r="A288" s="177">
        <v>252</v>
      </c>
      <c r="B288" s="78"/>
      <c r="C288" s="78" t="s">
        <v>1290</v>
      </c>
      <c r="D288" s="78">
        <v>80101706</v>
      </c>
      <c r="E288" s="165" t="s">
        <v>1460</v>
      </c>
      <c r="F288" s="78" t="s">
        <v>61</v>
      </c>
      <c r="G288" s="78">
        <v>1</v>
      </c>
      <c r="H288" s="166" t="s">
        <v>104</v>
      </c>
      <c r="I288" s="78">
        <v>2</v>
      </c>
      <c r="J288" s="78" t="s">
        <v>1017</v>
      </c>
      <c r="K288" s="78" t="s">
        <v>64</v>
      </c>
      <c r="L288" s="78" t="s">
        <v>107</v>
      </c>
      <c r="M288" s="167">
        <v>12000000</v>
      </c>
      <c r="N288" s="168">
        <v>12000000</v>
      </c>
      <c r="O288" s="78" t="s">
        <v>66</v>
      </c>
      <c r="P288" s="78" t="s">
        <v>67</v>
      </c>
      <c r="Q288" s="78" t="s">
        <v>68</v>
      </c>
      <c r="S288" s="183" t="s">
        <v>1582</v>
      </c>
      <c r="T288" s="122" t="s">
        <v>1583</v>
      </c>
      <c r="U288" s="184">
        <v>44126</v>
      </c>
      <c r="V288" s="124" t="s">
        <v>1584</v>
      </c>
      <c r="W288" s="125" t="s">
        <v>1021</v>
      </c>
      <c r="X288" s="185">
        <v>10513977</v>
      </c>
      <c r="Y288" s="186">
        <v>0</v>
      </c>
      <c r="Z288" s="185">
        <v>10513977</v>
      </c>
      <c r="AA288" s="124" t="s">
        <v>1585</v>
      </c>
      <c r="AB288" s="125">
        <v>30320</v>
      </c>
      <c r="AC288" s="124" t="s">
        <v>1586</v>
      </c>
      <c r="AD288" s="194">
        <v>44139</v>
      </c>
      <c r="AE288" s="194">
        <v>44595</v>
      </c>
      <c r="AF288" s="125" t="s">
        <v>1480</v>
      </c>
      <c r="AG288" s="125" t="s">
        <v>430</v>
      </c>
    </row>
    <row r="289" spans="1:33" ht="272.45" customHeight="1" x14ac:dyDescent="0.35">
      <c r="A289" s="177">
        <v>253</v>
      </c>
      <c r="B289" s="78" t="s">
        <v>195</v>
      </c>
      <c r="C289" s="78" t="s">
        <v>180</v>
      </c>
      <c r="D289" s="78">
        <v>80101706</v>
      </c>
      <c r="E289" s="165" t="s">
        <v>1462</v>
      </c>
      <c r="F289" s="78" t="s">
        <v>61</v>
      </c>
      <c r="G289" s="78">
        <v>1</v>
      </c>
      <c r="H289" s="166" t="s">
        <v>104</v>
      </c>
      <c r="I289" s="78">
        <v>2</v>
      </c>
      <c r="J289" s="78" t="s">
        <v>139</v>
      </c>
      <c r="K289" s="78" t="s">
        <v>100</v>
      </c>
      <c r="L289" s="78" t="s">
        <v>186</v>
      </c>
      <c r="M289" s="167">
        <v>7684160</v>
      </c>
      <c r="N289" s="178">
        <v>7684160</v>
      </c>
      <c r="O289" s="78" t="s">
        <v>66</v>
      </c>
      <c r="P289" s="78" t="s">
        <v>67</v>
      </c>
      <c r="Q289" s="78" t="s">
        <v>181</v>
      </c>
      <c r="S289" s="183" t="s">
        <v>1569</v>
      </c>
      <c r="T289" s="122" t="s">
        <v>1570</v>
      </c>
      <c r="U289" s="184">
        <v>44120</v>
      </c>
      <c r="V289" s="124" t="s">
        <v>1571</v>
      </c>
      <c r="W289" s="125" t="s">
        <v>434</v>
      </c>
      <c r="X289" s="185">
        <v>5607360</v>
      </c>
      <c r="Y289" s="186">
        <v>0</v>
      </c>
      <c r="Z289" s="185">
        <v>5607360</v>
      </c>
      <c r="AA289" s="124" t="s">
        <v>1572</v>
      </c>
      <c r="AB289" s="125">
        <v>30520</v>
      </c>
      <c r="AC289" s="125" t="s">
        <v>1496</v>
      </c>
      <c r="AD289" s="123">
        <v>44123</v>
      </c>
      <c r="AE289" s="123">
        <v>44183</v>
      </c>
      <c r="AF289" s="123" t="s">
        <v>1573</v>
      </c>
      <c r="AG289" s="125" t="s">
        <v>180</v>
      </c>
    </row>
    <row r="290" spans="1:33" ht="272.45" customHeight="1" x14ac:dyDescent="0.35">
      <c r="A290" s="177">
        <v>254</v>
      </c>
      <c r="B290" s="78"/>
      <c r="C290" s="78" t="s">
        <v>161</v>
      </c>
      <c r="D290" s="78">
        <v>80101706</v>
      </c>
      <c r="E290" s="165" t="s">
        <v>1463</v>
      </c>
      <c r="F290" s="78" t="s">
        <v>61</v>
      </c>
      <c r="G290" s="78">
        <v>1</v>
      </c>
      <c r="H290" s="166" t="s">
        <v>104</v>
      </c>
      <c r="I290" s="78">
        <v>2</v>
      </c>
      <c r="J290" s="78" t="s">
        <v>139</v>
      </c>
      <c r="K290" s="78" t="s">
        <v>64</v>
      </c>
      <c r="L290" s="78" t="s">
        <v>107</v>
      </c>
      <c r="M290" s="167">
        <v>10176320</v>
      </c>
      <c r="N290" s="167">
        <v>10176320</v>
      </c>
      <c r="O290" s="78" t="s">
        <v>66</v>
      </c>
      <c r="P290" s="78" t="s">
        <v>67</v>
      </c>
      <c r="Q290" s="78" t="s">
        <v>1385</v>
      </c>
      <c r="S290" s="183" t="s">
        <v>1574</v>
      </c>
      <c r="T290" s="122" t="s">
        <v>1575</v>
      </c>
      <c r="U290" s="184">
        <v>44126</v>
      </c>
      <c r="V290" s="124" t="s">
        <v>1576</v>
      </c>
      <c r="W290" s="125" t="s">
        <v>434</v>
      </c>
      <c r="X290" s="185">
        <v>9837109</v>
      </c>
      <c r="Y290" s="186">
        <v>0</v>
      </c>
      <c r="Z290" s="185">
        <v>9837109</v>
      </c>
      <c r="AA290" s="124" t="s">
        <v>1577</v>
      </c>
      <c r="AB290" s="125">
        <v>30720</v>
      </c>
      <c r="AC290" s="124" t="s">
        <v>1496</v>
      </c>
      <c r="AD290" s="123">
        <v>44126</v>
      </c>
      <c r="AE290" s="123">
        <v>44183</v>
      </c>
      <c r="AF290" s="125" t="s">
        <v>1378</v>
      </c>
      <c r="AG290" s="125" t="s">
        <v>680</v>
      </c>
    </row>
    <row r="291" spans="1:33" ht="272.45" customHeight="1" x14ac:dyDescent="0.35">
      <c r="A291" s="177">
        <v>255</v>
      </c>
      <c r="B291" s="78" t="s">
        <v>280</v>
      </c>
      <c r="C291" s="78" t="s">
        <v>158</v>
      </c>
      <c r="D291" s="164">
        <v>80101706</v>
      </c>
      <c r="E291" s="78" t="s">
        <v>1464</v>
      </c>
      <c r="F291" s="78" t="s">
        <v>61</v>
      </c>
      <c r="G291" s="78">
        <v>1</v>
      </c>
      <c r="H291" s="166" t="s">
        <v>104</v>
      </c>
      <c r="I291" s="78">
        <v>2</v>
      </c>
      <c r="J291" s="78" t="s">
        <v>139</v>
      </c>
      <c r="K291" s="78" t="s">
        <v>100</v>
      </c>
      <c r="L291" s="78" t="s">
        <v>152</v>
      </c>
      <c r="M291" s="167">
        <f>1921040*2</f>
        <v>3842080</v>
      </c>
      <c r="N291" s="167">
        <v>3842080</v>
      </c>
      <c r="O291" s="78" t="s">
        <v>66</v>
      </c>
      <c r="P291" s="78" t="s">
        <v>67</v>
      </c>
      <c r="Q291" s="78" t="s">
        <v>179</v>
      </c>
      <c r="S291" s="183" t="s">
        <v>1578</v>
      </c>
      <c r="T291" s="122" t="s">
        <v>1579</v>
      </c>
      <c r="U291" s="184">
        <v>44125</v>
      </c>
      <c r="V291" s="124" t="s">
        <v>1580</v>
      </c>
      <c r="W291" s="125" t="s">
        <v>426</v>
      </c>
      <c r="X291" s="185">
        <v>3714010</v>
      </c>
      <c r="Y291" s="186">
        <v>0</v>
      </c>
      <c r="Z291" s="185">
        <v>3714010</v>
      </c>
      <c r="AA291" s="124" t="s">
        <v>1581</v>
      </c>
      <c r="AB291" s="125">
        <v>30920</v>
      </c>
      <c r="AC291" s="124" t="s">
        <v>1496</v>
      </c>
      <c r="AD291" s="123">
        <v>44125</v>
      </c>
      <c r="AE291" s="123">
        <v>44183</v>
      </c>
      <c r="AF291" s="125" t="s">
        <v>549</v>
      </c>
      <c r="AG291" s="125" t="s">
        <v>550</v>
      </c>
    </row>
    <row r="292" spans="1:33" ht="272.45" customHeight="1" x14ac:dyDescent="0.7">
      <c r="A292" s="177">
        <v>256</v>
      </c>
      <c r="B292" s="78"/>
      <c r="C292" s="78" t="s">
        <v>145</v>
      </c>
      <c r="D292" s="164">
        <v>72101517</v>
      </c>
      <c r="E292" s="165" t="s">
        <v>1506</v>
      </c>
      <c r="F292" s="78" t="s">
        <v>61</v>
      </c>
      <c r="G292" s="78">
        <v>1</v>
      </c>
      <c r="H292" s="166" t="s">
        <v>1287</v>
      </c>
      <c r="I292" s="78">
        <v>1</v>
      </c>
      <c r="J292" s="78" t="s">
        <v>71</v>
      </c>
      <c r="K292" s="78" t="s">
        <v>64</v>
      </c>
      <c r="L292" s="78" t="s">
        <v>85</v>
      </c>
      <c r="M292" s="167">
        <v>11000000</v>
      </c>
      <c r="N292" s="168">
        <v>11000000</v>
      </c>
      <c r="O292" s="78" t="s">
        <v>66</v>
      </c>
      <c r="P292" s="78" t="s">
        <v>67</v>
      </c>
      <c r="Q292" s="78" t="s">
        <v>68</v>
      </c>
      <c r="S292" s="26"/>
      <c r="T292" s="26"/>
      <c r="U292" s="26"/>
      <c r="V292" s="26"/>
      <c r="W292" s="26"/>
      <c r="X292" s="216"/>
      <c r="Y292" s="216"/>
      <c r="Z292" s="216"/>
      <c r="AA292" s="26"/>
      <c r="AB292" s="26"/>
      <c r="AC292" s="26"/>
      <c r="AD292" s="26"/>
      <c r="AE292" s="26"/>
      <c r="AF292" s="26"/>
      <c r="AG292" s="26"/>
    </row>
    <row r="293" spans="1:33" ht="272.45" customHeight="1" x14ac:dyDescent="0.7">
      <c r="A293" s="177">
        <v>257</v>
      </c>
      <c r="B293" s="177"/>
      <c r="C293" s="78" t="s">
        <v>1012</v>
      </c>
      <c r="D293" s="78">
        <v>60106604</v>
      </c>
      <c r="E293" s="78" t="s">
        <v>1507</v>
      </c>
      <c r="F293" s="165" t="s">
        <v>61</v>
      </c>
      <c r="G293" s="78">
        <v>1</v>
      </c>
      <c r="H293" s="78" t="s">
        <v>1287</v>
      </c>
      <c r="I293" s="166">
        <v>1.5</v>
      </c>
      <c r="J293" s="78" t="s">
        <v>92</v>
      </c>
      <c r="K293" s="78" t="s">
        <v>100</v>
      </c>
      <c r="L293" s="78" t="s">
        <v>186</v>
      </c>
      <c r="M293" s="167">
        <v>44640000</v>
      </c>
      <c r="N293" s="167">
        <v>44640000</v>
      </c>
      <c r="O293" s="168" t="s">
        <v>66</v>
      </c>
      <c r="P293" s="78" t="s">
        <v>67</v>
      </c>
      <c r="Q293" s="78" t="s">
        <v>1014</v>
      </c>
      <c r="R293" s="121"/>
      <c r="S293" s="26"/>
      <c r="T293" s="26"/>
      <c r="U293" s="26"/>
      <c r="V293" s="26"/>
      <c r="W293" s="26"/>
      <c r="X293" s="217"/>
      <c r="Y293" s="216"/>
      <c r="Z293" s="216"/>
      <c r="AA293" s="216"/>
      <c r="AB293" s="26"/>
      <c r="AC293" s="26"/>
      <c r="AD293" s="26"/>
      <c r="AE293" s="26"/>
      <c r="AF293" s="26"/>
      <c r="AG293" s="26"/>
    </row>
    <row r="294" spans="1:33" ht="272.45" customHeight="1" x14ac:dyDescent="0.7">
      <c r="A294" s="177">
        <v>258</v>
      </c>
      <c r="B294" s="78" t="s">
        <v>233</v>
      </c>
      <c r="C294" s="78" t="s">
        <v>896</v>
      </c>
      <c r="D294" s="164" t="s">
        <v>1353</v>
      </c>
      <c r="E294" s="165" t="s">
        <v>1508</v>
      </c>
      <c r="F294" s="78" t="s">
        <v>61</v>
      </c>
      <c r="G294" s="78">
        <v>1</v>
      </c>
      <c r="H294" s="166" t="s">
        <v>892</v>
      </c>
      <c r="I294" s="78">
        <v>1</v>
      </c>
      <c r="J294" s="78" t="s">
        <v>63</v>
      </c>
      <c r="K294" s="78" t="s">
        <v>100</v>
      </c>
      <c r="L294" s="78" t="s">
        <v>190</v>
      </c>
      <c r="M294" s="167">
        <v>12500000</v>
      </c>
      <c r="N294" s="168">
        <v>12500000</v>
      </c>
      <c r="O294" s="78" t="s">
        <v>66</v>
      </c>
      <c r="P294" s="78" t="s">
        <v>67</v>
      </c>
      <c r="Q294" s="78" t="s">
        <v>1448</v>
      </c>
      <c r="R294" s="121"/>
      <c r="S294" s="26"/>
      <c r="T294" s="26"/>
      <c r="U294" s="26"/>
      <c r="V294" s="26"/>
      <c r="W294" s="26"/>
      <c r="X294" s="217"/>
      <c r="Y294" s="216"/>
      <c r="Z294" s="216"/>
      <c r="AA294" s="216"/>
      <c r="AB294" s="26"/>
      <c r="AC294" s="26"/>
      <c r="AD294" s="26"/>
      <c r="AE294" s="26"/>
      <c r="AF294" s="26"/>
      <c r="AG294" s="26"/>
    </row>
    <row r="295" spans="1:33" ht="272.45" customHeight="1" x14ac:dyDescent="0.7">
      <c r="A295" s="177">
        <v>259</v>
      </c>
      <c r="B295" s="171"/>
      <c r="C295" s="78" t="s">
        <v>161</v>
      </c>
      <c r="D295" s="164">
        <v>44103103</v>
      </c>
      <c r="E295" s="165" t="s">
        <v>1509</v>
      </c>
      <c r="F295" s="78" t="s">
        <v>61</v>
      </c>
      <c r="G295" s="78">
        <v>1</v>
      </c>
      <c r="H295" s="166" t="s">
        <v>892</v>
      </c>
      <c r="I295" s="78">
        <v>1</v>
      </c>
      <c r="J295" s="78" t="s">
        <v>63</v>
      </c>
      <c r="K295" s="78" t="s">
        <v>64</v>
      </c>
      <c r="L295" s="78" t="s">
        <v>74</v>
      </c>
      <c r="M295" s="178">
        <v>1000000</v>
      </c>
      <c r="N295" s="178">
        <v>1000000</v>
      </c>
      <c r="O295" s="78" t="s">
        <v>66</v>
      </c>
      <c r="P295" s="78" t="s">
        <v>67</v>
      </c>
      <c r="Q295" s="78" t="s">
        <v>1385</v>
      </c>
      <c r="R295" s="121"/>
      <c r="S295" s="26"/>
      <c r="T295" s="26"/>
      <c r="U295" s="26"/>
      <c r="V295" s="26"/>
      <c r="W295" s="26"/>
      <c r="X295" s="217"/>
      <c r="Y295" s="216"/>
      <c r="Z295" s="216"/>
      <c r="AA295" s="216"/>
      <c r="AB295" s="26"/>
      <c r="AC295" s="26"/>
      <c r="AD295" s="26"/>
      <c r="AE295" s="26"/>
      <c r="AF295" s="26"/>
      <c r="AG295" s="26"/>
    </row>
    <row r="296" spans="1:33" ht="272.45" customHeight="1" x14ac:dyDescent="0.7">
      <c r="A296" s="177">
        <v>260</v>
      </c>
      <c r="B296" s="78"/>
      <c r="C296" s="78" t="s">
        <v>145</v>
      </c>
      <c r="D296" s="164">
        <v>39101609</v>
      </c>
      <c r="E296" s="165" t="s">
        <v>1510</v>
      </c>
      <c r="F296" s="78" t="s">
        <v>61</v>
      </c>
      <c r="G296" s="78">
        <v>1</v>
      </c>
      <c r="H296" s="166" t="s">
        <v>1287</v>
      </c>
      <c r="I296" s="78">
        <v>1</v>
      </c>
      <c r="J296" s="78" t="s">
        <v>63</v>
      </c>
      <c r="K296" s="78" t="s">
        <v>64</v>
      </c>
      <c r="L296" s="78" t="s">
        <v>112</v>
      </c>
      <c r="M296" s="167">
        <v>360000</v>
      </c>
      <c r="N296" s="167">
        <v>360000</v>
      </c>
      <c r="O296" s="78" t="s">
        <v>66</v>
      </c>
      <c r="P296" s="78" t="s">
        <v>67</v>
      </c>
      <c r="Q296" s="78" t="s">
        <v>68</v>
      </c>
      <c r="R296" s="121"/>
      <c r="S296" s="26"/>
      <c r="T296" s="26"/>
      <c r="U296" s="26"/>
      <c r="V296" s="26"/>
      <c r="W296" s="26"/>
      <c r="X296" s="217"/>
      <c r="Y296" s="216"/>
      <c r="Z296" s="216"/>
      <c r="AA296" s="216"/>
      <c r="AB296" s="26"/>
      <c r="AC296" s="26"/>
      <c r="AD296" s="26"/>
      <c r="AE296" s="26"/>
      <c r="AF296" s="26"/>
      <c r="AG296" s="26"/>
    </row>
    <row r="297" spans="1:33" ht="272.45" customHeight="1" x14ac:dyDescent="0.7">
      <c r="A297" s="177">
        <v>261</v>
      </c>
      <c r="B297" s="78"/>
      <c r="C297" s="78" t="s">
        <v>161</v>
      </c>
      <c r="D297" s="164" t="s">
        <v>1511</v>
      </c>
      <c r="E297" s="165" t="s">
        <v>1512</v>
      </c>
      <c r="F297" s="78" t="s">
        <v>61</v>
      </c>
      <c r="G297" s="78">
        <v>1</v>
      </c>
      <c r="H297" s="166" t="s">
        <v>892</v>
      </c>
      <c r="I297" s="78">
        <v>1</v>
      </c>
      <c r="J297" s="78" t="s">
        <v>63</v>
      </c>
      <c r="K297" s="78" t="s">
        <v>64</v>
      </c>
      <c r="L297" s="78" t="s">
        <v>112</v>
      </c>
      <c r="M297" s="167">
        <v>2000000</v>
      </c>
      <c r="N297" s="167">
        <v>2000000</v>
      </c>
      <c r="O297" s="78" t="s">
        <v>66</v>
      </c>
      <c r="P297" s="78" t="s">
        <v>67</v>
      </c>
      <c r="Q297" s="78" t="s">
        <v>1385</v>
      </c>
      <c r="R297" s="121"/>
      <c r="S297" s="26"/>
      <c r="T297" s="26"/>
      <c r="U297" s="26"/>
      <c r="V297" s="26"/>
      <c r="W297" s="26"/>
      <c r="X297" s="217"/>
      <c r="Y297" s="216"/>
      <c r="Z297" s="216"/>
      <c r="AA297" s="216"/>
      <c r="AB297" s="26"/>
      <c r="AC297" s="26"/>
      <c r="AD297" s="26"/>
      <c r="AE297" s="26"/>
      <c r="AF297" s="26"/>
      <c r="AG297" s="26"/>
    </row>
    <row r="298" spans="1:33" ht="272.45" customHeight="1" x14ac:dyDescent="0.7">
      <c r="A298" s="116"/>
      <c r="B298" s="116"/>
      <c r="C298" s="117"/>
      <c r="D298" s="117"/>
      <c r="E298" s="117"/>
      <c r="F298" s="118"/>
      <c r="G298" s="117"/>
      <c r="H298" s="117"/>
      <c r="I298" s="117"/>
      <c r="J298" s="117"/>
      <c r="K298" s="117"/>
      <c r="L298" s="117"/>
      <c r="M298" s="119"/>
      <c r="N298" s="119"/>
      <c r="O298" s="120"/>
      <c r="P298" s="117"/>
      <c r="Q298" s="117"/>
    </row>
    <row r="299" spans="1:33" ht="272.45" customHeight="1" x14ac:dyDescent="0.7">
      <c r="A299"/>
      <c r="B299"/>
      <c r="E299" s="115" t="s">
        <v>1183</v>
      </c>
      <c r="F299" s="115"/>
      <c r="G299" s="115"/>
      <c r="J299"/>
      <c r="L299" s="115" t="s">
        <v>1513</v>
      </c>
      <c r="M299" s="115"/>
      <c r="N299"/>
    </row>
    <row r="300" spans="1:33" ht="272.45" customHeight="1" x14ac:dyDescent="0.7">
      <c r="A300"/>
      <c r="B300"/>
      <c r="J300"/>
      <c r="M300"/>
      <c r="N300"/>
    </row>
  </sheetData>
  <autoFilter ref="A19:AG299" xr:uid="{00000000-0009-0000-0000-000007000000}"/>
  <mergeCells count="21">
    <mergeCell ref="C2:Q2"/>
    <mergeCell ref="D4:E4"/>
    <mergeCell ref="E5:F5"/>
    <mergeCell ref="J5:N9"/>
    <mergeCell ref="E6:F6"/>
    <mergeCell ref="E7:F7"/>
    <mergeCell ref="E8:F8"/>
    <mergeCell ref="E9:F9"/>
    <mergeCell ref="A96:A99"/>
    <mergeCell ref="E10:F10"/>
    <mergeCell ref="E11:F11"/>
    <mergeCell ref="J11:N15"/>
    <mergeCell ref="E12:F12"/>
    <mergeCell ref="E13:F13"/>
    <mergeCell ref="E14:F14"/>
    <mergeCell ref="E15:F15"/>
    <mergeCell ref="D17:E17"/>
    <mergeCell ref="H17:I17"/>
    <mergeCell ref="H18:I18"/>
    <mergeCell ref="A21:A24"/>
    <mergeCell ref="A33:A34"/>
  </mergeCells>
  <dataValidations disablePrompts="1" count="1">
    <dataValidation type="list" allowBlank="1" showInputMessage="1" showErrorMessage="1" sqref="AG61 AG53 AG21:AG24 AG70" xr:uid="{B0394291-A197-4E48-A5C7-9575CD5CD460}">
      <formula1>$A$38:$A$51</formula1>
    </dataValidation>
  </dataValidations>
  <printOptions horizontalCentered="1" verticalCentered="1"/>
  <pageMargins left="0.9055118110236221" right="0.11811023622047245" top="0.35433070866141736" bottom="0.35433070866141736" header="0.31496062992125984" footer="0.31496062992125984"/>
  <pageSetup paperSize="9" scale="10" orientation="landscape" r:id="rId1"/>
  <rowBreaks count="14" manualBreakCount="14">
    <brk id="33" max="32" man="1"/>
    <brk id="51" max="32" man="1"/>
    <brk id="69" max="32" man="1"/>
    <brk id="87" max="32" man="1"/>
    <brk id="107" max="32" man="1"/>
    <brk id="125" max="32" man="1"/>
    <brk id="143" max="32" man="1"/>
    <brk id="161" max="32" man="1"/>
    <brk id="179" max="32" man="1"/>
    <brk id="197" max="32" man="1"/>
    <brk id="215" max="32" man="1"/>
    <brk id="235" max="32" man="1"/>
    <brk id="261" max="32" man="1"/>
    <brk id="290" max="32"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D02F9C11-E026-4E8C-B047-94FA9900BCBA}">
          <x14:formula1>
            <xm:f>'C:\PLAN COMPRAS\PLAN 2003\[plan_sice2003.xls]LISTAS'!#REF!</xm:f>
          </x14:formula1>
          <xm:sqref>W105:W108 W21:W24 AG105:AG108 W53 W70</xm:sqref>
        </x14:dataValidation>
        <x14:dataValidation type="list" allowBlank="1" showInputMessage="1" showErrorMessage="1" xr:uid="{34559B31-B863-4A1F-9CFD-0393BBD3670C}">
          <x14:formula1>
            <xm:f>'\\Yaksa\12002ggc\2019\DOCUMENTOS_APOYO\PLAN_ANUAL_ADQUISICIONES_2019\BASE DE DATOS CONTRATOS\BASES CONTRATOS\[CUADRO DE REPARTO GGC Y CUADRO DE SEGUIMIENTO A LOS CONTRATOS 2019.xlsx]LISTAS'!#REF!</xm:f>
          </x14:formula1>
          <xm:sqref>W94 W61 W83 AG94 AG66 W42:W44 AG52 W66 AG83 W52 AG42:AG44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BD7DA170-D45C-470E-9DE2-F74554E14876}">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559ec1a2-13ee-4c96-b3bf-260cf952dacb"/>
    <ds:schemaRef ds:uri="http://schemas.microsoft.com/office/2006/metadata/properties"/>
    <ds:schemaRef ds:uri="32ab9999-8869-48b6-9aa5-e865c0354275"/>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2020-11-30-PAA</vt:lpstr>
      <vt:lpstr>'2020-11-30-PAA'!Área_de_impresión</vt:lpstr>
      <vt:lpstr>'2020-11-30-PAA'!Títulos_a_imprimir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2020-12-02T14:20:18Z</cp:lastPrinted>
  <dcterms:created xsi:type="dcterms:W3CDTF">2019-05-08T16:37:35Z</dcterms:created>
  <dcterms:modified xsi:type="dcterms:W3CDTF">2020-12-02T14:21:04Z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