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30" windowHeight="5730" firstSheet="2" activeTab="2"/>
  </bookViews>
  <sheets>
    <sheet name="Matriz" sheetId="1" r:id="rId1"/>
    <sheet name="Presupuesto" sheetId="2" r:id="rId2"/>
    <sheet name="PQRS" sheetId="3" r:id="rId3"/>
    <sheet name="Logro de metas" sheetId="4" r:id="rId4"/>
    <sheet name="Plan de Mejoramiento" sheetId="5" r:id="rId5"/>
    <sheet name="Indicadores" sheetId="6" r:id="rId6"/>
    <sheet name="Riesgos" sheetId="7" r:id="rId7"/>
  </sheets>
  <definedNames>
    <definedName name="_xlnm.Print_Area" localSheetId="5">'Indicadores'!$B$2:$L$13</definedName>
    <definedName name="_xlnm.Print_Area" localSheetId="3">'Logro de metas'!$B$2:$L$38</definedName>
    <definedName name="_xlnm.Print_Area" localSheetId="4">'Plan de Mejoramiento'!$B$2:$P$9</definedName>
    <definedName name="_xlnm.Print_Area" localSheetId="2">'PQRS'!$B$1:$M$9</definedName>
    <definedName name="_xlnm.Print_Area" localSheetId="1">'Presupuesto'!$B$1:$H$32</definedName>
    <definedName name="_xlnm.Print_Area" localSheetId="6">'Riesgos'!$A$2:$L$30</definedName>
  </definedNames>
  <calcPr fullCalcOnLoad="1"/>
</workbook>
</file>

<file path=xl/sharedStrings.xml><?xml version="1.0" encoding="utf-8"?>
<sst xmlns="http://schemas.openxmlformats.org/spreadsheetml/2006/main" count="285" uniqueCount="252">
  <si>
    <t>Calificación</t>
  </si>
  <si>
    <t xml:space="preserve">Porcentaje </t>
  </si>
  <si>
    <t>CDP</t>
  </si>
  <si>
    <t>RP</t>
  </si>
  <si>
    <t>Giros</t>
  </si>
  <si>
    <t>Total Inversión</t>
  </si>
  <si>
    <t>Porcentaje de cumplimiento en la gestión presupuestal Funcionamiento</t>
  </si>
  <si>
    <t>Porcentaje  Inversión</t>
  </si>
  <si>
    <t xml:space="preserve">Cuentas por pagar </t>
  </si>
  <si>
    <t>Número total de respuestas</t>
  </si>
  <si>
    <t xml:space="preserve">Dependencia </t>
  </si>
  <si>
    <t>Fecha inicio</t>
  </si>
  <si>
    <t>Fecha fin</t>
  </si>
  <si>
    <t>Meta</t>
  </si>
  <si>
    <t xml:space="preserve">Logro </t>
  </si>
  <si>
    <t>Variables</t>
  </si>
  <si>
    <t>Periodicidad</t>
  </si>
  <si>
    <t>Riesgo</t>
  </si>
  <si>
    <t>Control</t>
  </si>
  <si>
    <t>Capacitación, Inducción y Reinducción</t>
  </si>
  <si>
    <t>Seguimiento al control</t>
  </si>
  <si>
    <t xml:space="preserve">META </t>
  </si>
  <si>
    <t>Comentarios Oficina de Control Interno</t>
  </si>
  <si>
    <t>Comentarios  Oficina Control Interno</t>
  </si>
  <si>
    <t xml:space="preserve">Total pago en la vigencia en relacion con CDP </t>
  </si>
  <si>
    <t xml:space="preserve">Proyectos de la Dependencia </t>
  </si>
  <si>
    <t>Comentarios  de la Oficina Control Interno</t>
  </si>
  <si>
    <t xml:space="preserve">Porcentaje promedio del logro de las metas </t>
  </si>
  <si>
    <t xml:space="preserve">Comentarios de la Oficina de Control Interno </t>
  </si>
  <si>
    <t xml:space="preserve">PQRS </t>
  </si>
  <si>
    <t>Nombre de la dependencia</t>
  </si>
  <si>
    <t xml:space="preserve">Total de Hallazgos en la Dependencia </t>
  </si>
  <si>
    <t xml:space="preserve">Total hallazgos que permanecen abiertos para la Dependencia </t>
  </si>
  <si>
    <t>Total hallazgos cerrados para la Dependencia</t>
  </si>
  <si>
    <t xml:space="preserve">Porcentaje de cierre de hallazgos </t>
  </si>
  <si>
    <t>Número de hallazgos abiertos</t>
  </si>
  <si>
    <t>Otros (Revisión del proceso - Revisión del procedimiento)</t>
  </si>
  <si>
    <t>Número de radicados resueltos fuera de los términos legales</t>
  </si>
  <si>
    <t>Número de radicados en trámite con términos vencidos</t>
  </si>
  <si>
    <t xml:space="preserve">Total Hallazgos </t>
  </si>
  <si>
    <t>Auditoria de Control Interno</t>
  </si>
  <si>
    <t>Auditoria de Contraloría</t>
  </si>
  <si>
    <t>Auditoria Interna de Calidad</t>
  </si>
  <si>
    <t>Auditoria Externa de Calidad</t>
  </si>
  <si>
    <t>Fuente:  Grupo Gestión Financiera</t>
  </si>
  <si>
    <t>Fuente: Calidad_DAFP</t>
  </si>
  <si>
    <t>Fuente: ORFEO</t>
  </si>
  <si>
    <t>Total constituido como Reservas</t>
  </si>
  <si>
    <r>
      <t>Total del presupuesto disponible realmente NO</t>
    </r>
    <r>
      <rPr>
        <sz val="11"/>
        <rFont val="Calibri"/>
        <family val="2"/>
      </rPr>
      <t xml:space="preserve"> </t>
    </r>
    <r>
      <rPr>
        <b/>
        <sz val="11"/>
        <rFont val="Calibri"/>
        <family val="2"/>
      </rPr>
      <t xml:space="preserve">utilizado en la vigencia  </t>
    </r>
  </si>
  <si>
    <r>
      <t xml:space="preserve">Total no ejecutado del presupuesto solicitado CDP </t>
    </r>
    <r>
      <rPr>
        <b/>
        <sz val="11"/>
        <rFont val="Calibri"/>
        <family val="2"/>
      </rPr>
      <t>(liberaciones)</t>
    </r>
  </si>
  <si>
    <t>AUDITORIA - EVALUACIÓN A LA GESTIÓN</t>
  </si>
  <si>
    <t xml:space="preserve">Número total de radicados a la dependencia </t>
  </si>
  <si>
    <t>Número total de radicados en trámite</t>
  </si>
  <si>
    <t xml:space="preserve">Número total de radicados   fuera de términos 
 </t>
  </si>
  <si>
    <t>Comentarios de la Oficina de Control Interno</t>
  </si>
  <si>
    <t>Dirección Control Interno</t>
  </si>
  <si>
    <t>DIRECCIÓN DE CONTROL INTERNO (Corte Julio 31 de 2015)</t>
  </si>
  <si>
    <t>DIRECCIÓN DE CONTROL INTERNO</t>
  </si>
  <si>
    <t>1-Una metodología para la racionalización y reingeniería de procesos internos</t>
  </si>
  <si>
    <t>2-Una estrategia de trabajo de los proyectos de innovación de la Función Pública</t>
  </si>
  <si>
    <t>3-Diez reportes de acciones de mejora realizados de forma conjunta entre Función Pública y las entidades del Orden Nacional.</t>
  </si>
  <si>
    <t>Se realizó la priorización de las entidades con base en la información obtenida a través del aplicativo MECI, se tomaron 20 entidades teniendo en cuenta la categorización de entidades por niveles de complejidad.</t>
  </si>
  <si>
    <t>4-Consolidar y analizar los resultados de un Informe ejecutivo Anual de control Interno.</t>
  </si>
  <si>
    <t xml:space="preserve">Se estructuraron los informes por Sector Administrativo de la Rama Ejecutiva y de otras entidades del orden nacional, así como el análisis para el orden territorial del estado del Sistema de Control Interno vigencia 2014. Así mismo se estructuró el Informe Ejecutivo para entrega en la Presidencia de la República, donde se realizó un análisis global por Ramas del Poder Público y otros organismos de la Administración Pública, con las conclusiones generales. </t>
  </si>
  <si>
    <t>5-Realizar una priorización de los temas más débiles y Realizar acompañamiento sistemático a las entidades correspondientes, según resultados del Informe Ejecutivo</t>
  </si>
  <si>
    <t>6-Medir el impacto del nombramiento de jefes de control interno.</t>
  </si>
  <si>
    <t xml:space="preserve">Se realizan los Términos de referencia para la aprobación y contratación del consultor </t>
  </si>
  <si>
    <t>7-Actualizar la categorización según el grado de complejidad de las entidades de la Rama Ejecutiva del Orden Nacional</t>
  </si>
  <si>
    <r>
      <t>Se envía correo electrónico a las entidades con el fin de conocer los cambios en las variables determinadas para establecer la priorización, tales como presupuesto de funcionamiento, presupuesto de inversión, número de servidores públicos.</t>
    </r>
    <r>
      <rPr>
        <sz val="11"/>
        <color indexed="10"/>
        <rFont val="Calibri"/>
        <family val="2"/>
      </rPr>
      <t xml:space="preserve">  </t>
    </r>
    <r>
      <rPr>
        <sz val="11"/>
        <rFont val="Calibri"/>
        <family val="2"/>
      </rPr>
      <t>Se encuentra en revisión el criterio de presupuesto. Se han realizado llamadas de confirmación de los datos recibidos previamente.</t>
    </r>
  </si>
  <si>
    <t>8-Un documento de compilación y análisis de Manuales y Guías</t>
  </si>
  <si>
    <t>9-Un Instrumento de evaluación de Jefes de Control Interno</t>
  </si>
  <si>
    <t>10-Una propuesta de auditorías focalizadas</t>
  </si>
  <si>
    <t>12-24 Jefes de Control Interno capacitados como Auditores Interno Internacional con miras a obtener la certificación</t>
  </si>
  <si>
    <t>13-128 Jefes de Control Interno de la Rama Ejecutiva del Orden nacional capacitados, según resultados de la evaluación 2014</t>
  </si>
  <si>
    <t>14-100% de los procesos de provisión de los Jefes de Control Interno de la Rama Ejecutiva del Orden Nacional</t>
  </si>
  <si>
    <t>15-Un encuentro de jefes de control interno de las entidades del Orden Nacional</t>
  </si>
  <si>
    <t>16-Un componente del sistema de Control Interno dentro de la estrategia de fortalecimiento territorial de la Función Pública articulada al Programa de Fortalecimiento de Capacidades Institucionales Territoriales liderado por el DNP</t>
  </si>
  <si>
    <t>17-Un documento de caracterización de municipios en materia de Control Interno</t>
  </si>
  <si>
    <t xml:space="preserve">Teniendo en cuenta que la meta esta planteada a partir del mes de junio, a la fecha se cuenta con los términos de referencia aprobados por parte de la matriz del BID.
</t>
  </si>
  <si>
    <t>18-Un manual de código de ética teniendo en cuenta el marco de conflictos de interés</t>
  </si>
  <si>
    <r>
      <rPr>
        <sz val="11"/>
        <rFont val="Calibri"/>
        <family val="2"/>
      </rPr>
      <t>Se revisaron los antecedentes normativos, las Directivas Presidenciales y el pacto sobre ética pública y privada en la Contratación Estatal de la Procuraduría General de la Nación.  Con base en el Modelo de Gestión Ética para Entidades del Estado de USAID-operado por Casals &amp;amp; Associates Inc -  2006, se han venido desarrollando varios capítulos del primer borrador del Manual de Código de Ética.</t>
    </r>
    <r>
      <rPr>
        <sz val="11"/>
        <color indexed="10"/>
        <rFont val="Calibri"/>
        <family val="2"/>
      </rPr>
      <t xml:space="preserve">
</t>
    </r>
  </si>
  <si>
    <t>1-Un documento de análisis de la evolución e impacto de los Sistemas de Control Interno, Calidad y SISTEDA</t>
  </si>
  <si>
    <t>Se recopilaron los antecedentes normativos de los sistemas de gestión y de calidad vigentes, así como sus evoluciones en el tiempo y se elaboró el documento de análisis e impacto de los sistemas de control interno, calidad y sisteda.</t>
  </si>
  <si>
    <t>Se evidencia la hoja de ruta, la definición de la metodología,el informe de investigación de metodologías internacionales y el documento de análisis de los sistemas. Meta cumplida.</t>
  </si>
  <si>
    <t>2-Un documento de actualización del "informe de investigación de Sistemas de Gestión de Calidad, Sistema de Control Interno, Modelos de Excelencia y Sistema de Acreditación Nacionales e Internacionales.</t>
  </si>
  <si>
    <t>Se consolidó la información investigada en el documento de "Informe de investigación de los Sistemas de Gestión de Calidad, Modelos de Excelencia internacionales, y Sistemas de Acreditación Colombianos". y se presentó al Asesor y Padrino del Proyecto Modelo Unificado de Gestión, designado por la Dirección del DAFP, quien lo retroalimentó y se ajustó en su versión final.</t>
  </si>
  <si>
    <t>3-Una propuesta de Modelo Unificado de Gestión</t>
  </si>
  <si>
    <t>1-Un documento que contenga las experiencias exitosas registradas en el Banco de Éxitos.</t>
  </si>
  <si>
    <t>2-Una modificación del Decreto 921 de 2000.</t>
  </si>
  <si>
    <t>Se elaboró el proyecto de Decreto que regula la operatividad del Premio y Banco de Éxitos, el cual se encuentra pendiente de aprobación por parte de la Dirección Jurídica.</t>
  </si>
  <si>
    <t>3-Otorgar el Premio Nacional de Alta Gerencia versión 2015</t>
  </si>
  <si>
    <t>4-Propuesta de otros incentivos a la Gestión Pública</t>
  </si>
  <si>
    <t>Se dió inicio a la revisión bibliográfica sobre el tema en varios países</t>
  </si>
  <si>
    <t>1-Un diagnóstico de perfiles de servidores públicos para la gerencia de proyectos.</t>
  </si>
  <si>
    <t>2-Una propuesta de estrategia de capacitación y formación</t>
  </si>
  <si>
    <t>3-Una propuesta de temas Función Pública para Gobierno Abierto</t>
  </si>
  <si>
    <t>4-Una propuesta de lineamientos y de grupos de apoyo para gestión de proyectos en lo público</t>
  </si>
  <si>
    <t>1- Fortalecimiento del Control Interno</t>
  </si>
  <si>
    <t>2- Expedición del Modelo Único de Gestión para las entidades de la Rama Ejecutiva del Orden Nacional</t>
  </si>
  <si>
    <t>3- Promoción del Premio de Alta Gerencia y del intercambio de experiencias exitosas a través del Banco de Éxitos de la Administración</t>
  </si>
  <si>
    <t>4- Gestión de Proyectos</t>
  </si>
  <si>
    <t>Dirección de Control Interno</t>
  </si>
  <si>
    <t>Es importante anotar que las cinco (5) acciones que se encuentran abiertas, fueron incluidas en el plan de mejoramiento con ocasión de la auditoria interna de calidad llevada a cabo en el mes de mayo, razón por la cual estas acciones se encuentran en ejecución.</t>
  </si>
  <si>
    <t>Instrumentos técnicos inadecuados</t>
  </si>
  <si>
    <t xml:space="preserve">  Reuniones internas de planeación y seguimiento</t>
  </si>
  <si>
    <t>MENSUAL</t>
  </si>
  <si>
    <t>Se planteo como acción, llevar a cabo seguimiento a las comunicaciones que se envien a las areas para la validación de documentos, sin embargo, a la fecha no se han enviado comunicaciones, por cuanto no se tienen aun los documentos definitivos para el presente periodo.</t>
  </si>
  <si>
    <t xml:space="preserve"> Análisis - Diagnostico - Tendencias</t>
  </si>
  <si>
    <t xml:space="preserve"> Emisión tardía de instrumentos</t>
  </si>
  <si>
    <t xml:space="preserve"> Planeación presupuestal</t>
  </si>
  <si>
    <t xml:space="preserve">Se establecieron los correspondientes cronogramas en línea con la planeación institucional, definiendo responsables para las siguientes guías: Guía de Auditoría, Guía Rol de la Oficina de Control Interno, Guía de Indicadores y Modelo de Gestión Ética </t>
  </si>
  <si>
    <t xml:space="preserve"> Verificación, revisión y validación</t>
  </si>
  <si>
    <t xml:space="preserve">La acción formulada para este control es entregar información oportuna a la Subdirección sobre el avance a las Guías. No se reporta el envio de información debido a que no se han  realizado cambios en las guias.
</t>
  </si>
  <si>
    <t xml:space="preserve"> Dificultad de difundir y promover los incentivos en el Estado</t>
  </si>
  <si>
    <t xml:space="preserve"> Sistema de Planeación (SGI)</t>
  </si>
  <si>
    <t>Procedimiento Gestión y Difusión del Premio de Alta Gerencia</t>
  </si>
  <si>
    <t>Se encuentra en trámite la actualización del procedimiento a través de la modificación del Decreto 921 dde 2000</t>
  </si>
  <si>
    <t>Consulta bases de datos</t>
  </si>
  <si>
    <t>Alianzas estratégicas con entidades del estado para apoyar la difusión y promoción de la convocatoria</t>
  </si>
  <si>
    <t xml:space="preserve"> Emisión de conceptos técnicos o juridicos imprecisos que induzcan a una inadecuada interpretación o aplicación de la norma o política</t>
  </si>
  <si>
    <t xml:space="preserve"> Reuniones internas de planeación y seguimiento</t>
  </si>
  <si>
    <t xml:space="preserve"> Verificación normativo / normograma</t>
  </si>
  <si>
    <t>Se realiza la verificación y validación por parte de un profesional designado previamente y en ocasiones de la Directora Técnica de las respuestas previo a la digitalización de las mismas, mediante la herramienta "visto bueno" de ORFEO, a fin de evitar respuestas erróneas o incoherentes.</t>
  </si>
  <si>
    <t xml:space="preserve"> Incumplimiento de los términos de respuesta a las peticiones hechas al DAFP</t>
  </si>
  <si>
    <t xml:space="preserve"> Sistemas de información (Orfeo, proactivanet, SUIT)</t>
  </si>
  <si>
    <t xml:space="preserve"> Control de Términos</t>
  </si>
  <si>
    <t xml:space="preserve"> Capacitación, Inducción y Reinducción</t>
  </si>
  <si>
    <t>Se reporta la asistencia a los Seminarios Técnicos programados por la Dirección General</t>
  </si>
  <si>
    <t xml:space="preserve">No atender el total de asesorías solicitadas por parte de las entidades públicas que lo requieran (orden Nacional y Territorial)
</t>
  </si>
  <si>
    <t xml:space="preserve"> Revisión periódica de las estrategias, metas y objetivos</t>
  </si>
  <si>
    <t xml:space="preserve"> Inoportunidad en la entrega de lineamientos institucionales al usuario final</t>
  </si>
  <si>
    <t xml:space="preserve"> Politicas de operación</t>
  </si>
  <si>
    <t xml:space="preserve"> Incumplimiento de los requerimientos legales y de Gobierno para desarrollar o actualizar políticas públicas</t>
  </si>
  <si>
    <t xml:space="preserve"> Sistema de gestión del Empleo Público (SIGEP)</t>
  </si>
  <si>
    <t>Indicadores de Gestión 
SISMEG</t>
  </si>
  <si>
    <t>Porcentaje de entidades de la Rama Ejecutiva del Orden Nacional que alcanzan niveles superiores de madurez en la implementación y sostenimiento del Sistema de Control Interno</t>
  </si>
  <si>
    <t xml:space="preserve">Número de entidades clasificadas en los niveles satisfactorio y superior del MECI 
</t>
  </si>
  <si>
    <t>Total de entidades de la Rama Ejecutiva del Orden Nacional que reportan al MECI) * 100</t>
  </si>
  <si>
    <t>Semestral</t>
  </si>
  <si>
    <t xml:space="preserve">Porcentaje de implementación de recomendaciones OCDE en materia de control interno
</t>
  </si>
  <si>
    <t xml:space="preserve">Promedio simple:sumatoria del avance de implementación de las recomendaciones de la OCDE en materia de control interno.
</t>
  </si>
  <si>
    <t>Avances reportados en SGI</t>
  </si>
  <si>
    <t xml:space="preserve">Valor del indicador  (Reporte Planeación) </t>
  </si>
  <si>
    <t>Interpretación (Reporte del Indicador)</t>
  </si>
  <si>
    <t>Se realizó el análisis y consolidación de la información enviada por los Jefes de Control Interno y se ajustó técnicamente el aplicativo con el fin de tener criterios para comparar las entidades. Igualmente se realizó la priorización de las entidades que serán parte de la estrategia; las cuales fueron seleccionadas por su bajo desempeño en el fortalecimiento del Modelo Estándar de Control Interno, además se tuvo en cuenta la categorización de las entidades según su complejidad
Asi mismo, se realizaron propuestas de mejora para veinte (20) Entidades.</t>
  </si>
  <si>
    <t>Para este control se reportan las mismas actividades del anterior, por lo que a la fecha no se han enviado comunicaciones para validación de documentos.</t>
  </si>
  <si>
    <t>De acuerdo con la planeacion institucional, se elaboraron las piezas gráficas para el premio nacional de alta gerencia 2015 (afiche, portada de cartilla y aviso de prensa) y se remitió la convocatoria en medio impreso a las entidades territoriales. Así mismo, se viene difundiendo la convocatoria por varios medios.</t>
  </si>
  <si>
    <t xml:space="preserve">Constantemente se recopilan bases de datos para difundir la convocatoria del premio a través de correos electrónicos. A la fecha se han remitido a los jefes de control interno de los sectores administrativos, jefes de planeación del nivel
nacional, coordinadores de servicio al ciudadano del nivel nacional. </t>
  </si>
  <si>
    <t>Se realizó convenio interadministrativo con la Imprenta Nacional para la publicación de la cartilla metodológica que orientará la postulación de las experiencias exitosas en el marco de la convocatoria 2015. Se solicitó apoyo a la difusión de la convocatoria del premio a través de la publicación de un link en las páginas web de entidades tales como Federación de Municipios, Federación Nacional de Departamentos, Gobierno en Línea, ESAP, Presidencia de la República y el DPS.
Se realizó alianza estratégica con la Asociación de Municipios Ciudades Capitales para apoyar la difusión de la convocatoria en dichas ciudades.</t>
  </si>
  <si>
    <r>
      <t>Como actividad para este control se definio "</t>
    </r>
    <r>
      <rPr>
        <b/>
        <sz val="11"/>
        <color indexed="8"/>
        <rFont val="Calibri"/>
        <family val="2"/>
      </rPr>
      <t>Crear una polìtica de operaciòn en la que indique que en las reuniones de seguimiento se debe incluir el tema de emisión de conceptos".</t>
    </r>
    <r>
      <rPr>
        <sz val="11"/>
        <color theme="1"/>
        <rFont val="Calibri"/>
        <family val="2"/>
      </rPr>
      <t xml:space="preserve"> No se evidencia la politica.
En cambio se ha establecido que todas las consultas previas a ser radicadas en definitiva deben pasar por visto  bueno de un profesional de la dirección y luego por una revisión de la Directora Técnica.</t>
    </r>
  </si>
  <si>
    <t>Teniendo en cuenta el listado de temas que le corresponden a la DCI-RT y a las demás direcciones técnicas y a su vez la repartición de sectores y departamentos al interior de la Dirección para la respuesta de las consultas que ingresen por
Orfeo, se han definido claramente las competencias del área y a su vez de los profesionales de la misma, además para evitar incumplimientos de los términos se hace una revisión semanal de las peticiones y sus plazos, para hacer un control de aquellas solicitudes que estén cerca a su fecha de vencimiento; de otra parte se establecieron binas (parejas) para el manejo de los temas relacionados con la repuesta de las solicitudes en eventualidades como viajes, incapacidades o de situaciones de orden adm como comisiones, vacaciones y licencias, a fin de no dejar vencer las solicitudes</t>
  </si>
  <si>
    <r>
      <t>Se reporta la asistencia a los Seminarios Técnicos programados por la Dirección General</t>
    </r>
    <r>
      <rPr>
        <sz val="11"/>
        <color indexed="10"/>
        <rFont val="Calibri"/>
        <family val="2"/>
      </rPr>
      <t xml:space="preserve">  </t>
    </r>
  </si>
  <si>
    <t>Para este control se definio "Cumplir con procedimiento establecido en los sistemas de información" y mensualmente se registra que los  profesionales de la DCI-RT conocen los procedimientos asociados a los sistemas de manejo propio relacionados con sus funciones.  
Igualmente se informa que las peticiones relacionadas con sistemas y MECI se realizan a través de Proactivanet, los avances de Gestión y Riesgos a través del SGI y las PQRS a través de
ORFEO, cumpliendo con los plazos establecidos para ello.</t>
  </si>
  <si>
    <r>
      <t xml:space="preserve">Se definio como actividad del control </t>
    </r>
    <r>
      <rPr>
        <b/>
        <sz val="11"/>
        <color indexed="8"/>
        <rFont val="Calibri"/>
        <family val="2"/>
      </rPr>
      <t>"Crear una política de operación que indique que el tiempo máximo de entrega de la respuesta para firma sea de 5 días antes del vencimiento"</t>
    </r>
    <r>
      <rPr>
        <sz val="11"/>
        <color theme="1"/>
        <rFont val="Calibri"/>
        <family val="2"/>
      </rPr>
      <t xml:space="preserve"> 
para evitar incumplimientos de los términos se hace una revisión semanal de las peticiones y sus plazos, para hacer un control de aquellas solicitudes que estén cerca a su fecha de vencimiento,
Por otro lado se establecieron binas (parejas) para el manejo de los temas relacionados con la repuesta de las solicitudes en eventualidades como viajes, incapacidades o de situaciones de orden adm como comisiones, vacaciones y licencias, a fin de no dejar vencer las solicitudes.</t>
    </r>
  </si>
  <si>
    <t>Reuniones internas de planeación y seguimiento</t>
  </si>
  <si>
    <t>Como actividad de este control se definio "Incluir dentro de la planeación el uso de la herramienta virtual webex, para atender la demanda de aquellas asesorías solicitadas, que por razón de presupuesto no pueden hacer presencialmente". De acuerdo con los registros en SGI se esta trabajando en el uso de la herramienta, pero a la fecha no se han podido realizar las video conferencias mediante la misma, debido a fallas tecnológicas.</t>
  </si>
  <si>
    <t>Para este control se definio "Crear una política de operación en la que indique que en las reuniones de seguimiento se debe incluir el tema de asesoría" con el fin de facilitar el seguimiento a los proyectos, metas y actividades de la Dirección, se realizo un tablero de control donde se pueda evidenciar posibles retrasos en cada uno de estos elementos, dentro de este tablero se detalla el tema de las asesorías también. Finalmente los viajes programados se modificaron atendiendo la situación de orden publico y las necesidades de servicio.</t>
  </si>
  <si>
    <t xml:space="preserve">No se evidencia la creación de la política como lo establece el control, por lo que se recomienda revisar y ajustar de ser pertinente.
</t>
  </si>
  <si>
    <t>Revisión periódica de las estrategias, metas y objetivos</t>
  </si>
  <si>
    <t>La actividad esta encaminada a la asistencia a las reuniones programadas por Comunicaciones, sin embargo no se reporta la asistencia a ninguna de ellas.</t>
  </si>
  <si>
    <r>
      <t>Para este control se definio la "</t>
    </r>
    <r>
      <rPr>
        <b/>
        <sz val="11"/>
        <color indexed="8"/>
        <rFont val="Calibri"/>
        <family val="2"/>
      </rPr>
      <t xml:space="preserve">Entrega oportuna de información relacionada con los temas a difundir por parte del área", </t>
    </r>
    <r>
      <rPr>
        <sz val="11"/>
        <color theme="1"/>
        <rFont val="Calibri"/>
        <family val="2"/>
      </rPr>
      <t>el SGI registra la actualización en la pagina web de los eventos a cargo de la Dirección y envio al Grupo de Comunicaciones de la información requerida para el Boletin Interno</t>
    </r>
  </si>
  <si>
    <t>Mediante la planeación de la DCI-RT se articularon las políticas con los lineamientos de la Alta Dirección. Igualmente se hace un seguimiento a los proyectos de forma mensual mediante un tablero de control donde se pueda evidenciar posibles
retrasos en cada uno de los mismos, este tablero de control es alimentado por cada líder de proyecto</t>
  </si>
  <si>
    <t>Se realizan  reuniones y seguimientos periodicos a la planeación de la DCI-RT.</t>
  </si>
  <si>
    <t>Sectores con propuesta de mejoramiento de la gestión a partir de los modelos de gestión vigentes</t>
  </si>
  <si>
    <t xml:space="preserve">Sumatoria del total de propuestas de mejoramiento de la gestión socializadas a los jefes de planeación de las entidades cabeza de sector administrativo de la Rama Ejecutiva del Orden Nacional. </t>
  </si>
  <si>
    <t>Se consolidan resultados de la medición del Modelo Integrado de Planeación y Gestión, y se socializan en el encuentro del equipo transversal de Jefes de Planeación.
Se entregaron resultados a los 24 Ministros. Igualmente se crearon los accesos para consulta de resultados para todos los jefes de planeación, y se informó la disponibilidad de los resultados para su consulta y definición de los planes de mejoramiento, para aquellos aspectos con resultados bajos</t>
  </si>
  <si>
    <t>Aunque se han realizado actividades tendientes a dar cumplimiento al indicador propuesto en SISMEG, aun no se presentan avances cuantitativos.</t>
  </si>
  <si>
    <r>
      <t>Se han llevado a cabo actividades para atender las recomendaciones de la OCDE:
*</t>
    </r>
    <r>
      <rPr>
        <i/>
        <sz val="11"/>
        <color indexed="8"/>
        <rFont val="Calibri"/>
        <family val="2"/>
      </rPr>
      <t>Desarrollar regulación sobre el estatus y funciones del auditor interno</t>
    </r>
    <r>
      <rPr>
        <sz val="11"/>
        <color theme="1"/>
        <rFont val="Calibri"/>
        <family val="2"/>
      </rPr>
      <t>: Elaboración proyecto de decreto (en revisión ) 
*</t>
    </r>
    <r>
      <rPr>
        <i/>
        <sz val="11"/>
        <color indexed="8"/>
        <rFont val="Calibri"/>
        <family val="2"/>
      </rPr>
      <t>Supervisar el Desempeño de las OCI</t>
    </r>
    <r>
      <rPr>
        <sz val="11"/>
        <color theme="1"/>
        <rFont val="Calibri"/>
        <family val="2"/>
      </rPr>
      <t>: Revisión y ajustes a la evaluación del desempeño - 360°.
*</t>
    </r>
    <r>
      <rPr>
        <i/>
        <sz val="11"/>
        <color indexed="8"/>
        <rFont val="Calibri"/>
        <family val="2"/>
      </rPr>
      <t>Establecer auditorias transversales dentro de la Administración Pública</t>
    </r>
    <r>
      <rPr>
        <sz val="11"/>
        <color theme="1"/>
        <rFont val="Calibri"/>
        <family val="2"/>
      </rPr>
      <t>: Priorización de temas transversales de auditoria de acuerdo con el Plan Nacional de Desarrollo.
*</t>
    </r>
    <r>
      <rPr>
        <i/>
        <sz val="11"/>
        <color indexed="8"/>
        <rFont val="Calibri"/>
        <family val="2"/>
      </rPr>
      <t>Mejorar la profesionalización de los funcionarios del sector público a cargo de las auditorias:</t>
    </r>
    <r>
      <rPr>
        <sz val="11"/>
        <color theme="1"/>
        <rFont val="Calibri"/>
        <family val="2"/>
      </rPr>
      <t xml:space="preserve"> Se encuentra en ejecución un Diplomado en Control Interno para los jefes cabeza de sector. </t>
    </r>
  </si>
  <si>
    <t>Variables (enero-julio de 2015)</t>
  </si>
  <si>
    <t xml:space="preserve">DIRECCIÓN DE CONTROL INTERNO </t>
  </si>
  <si>
    <t>4- Un estudio para determinar los criterios diferenciadores en el nivel territorial para la construcción del Modelo Unificado</t>
  </si>
  <si>
    <t>Se presentó el plan de trabajo por parte del contratista responsable de desarrollar dicha actividad, el cual contempla la descripción detallada de las acciones a desarrollar para la obtención de la meta. Igualmente, se realizó mesa de trabajo con líderes de política para identificar la perspectiva que ellos pueden tener acerca del modelo e identificar su aplicación a nivel territorial.</t>
  </si>
  <si>
    <t>Evidencia del Informe http://km.dafp.gov.co:8080/OpenKM/frontend/index.jsp. Meta cumplida</t>
  </si>
  <si>
    <t>5- Un análisis realizado del Furag 2015 con recomendaciones para las entidades y para los líderes de política sobre su metodología</t>
  </si>
  <si>
    <t>Se evidencia seguimiento mensual de los riesgos a través del Sistema de Gestión Institucional - SGI por lo que se reporta un avance del 49,99%</t>
  </si>
  <si>
    <t>Se recomienda revisar el control y si es del caso ajustarlo, ya que no se evidencia la creación de la politica, pero si la revisión de las consultas por un profesional antes de que llegue a la Directora.</t>
  </si>
  <si>
    <t>Fuente: Sistema de Gestión Institucional - SGI sep18</t>
  </si>
  <si>
    <t>Se consolida la información a través del aplicativo MECI, y se define la forma de presentar los reportes. Se priorizan las entidades conforme a los resultados obtenidos, de tal manera que se toman las entidades con menor avance en el madurez del Sistema de Control Interno, y aquellas que se encuentran en mayores niveles de complejidad.
igualmente, se realiza un cruce con la información contenida en el FURAG, con el fin de comparar los datos y tomar las decisiones frente al compañamiento. Se priorizaron 20 entidades que serán objeto del plan de mejoramiento.Se realizan las propuestas de mejora que se encuentran en la ruta \\yaksa\Direccion_de_Control_Interno\10.POA Y OTROS PROYECTOS\2015\4. CONTROL INTERNO\6- PLANES DE ACCIÓN</t>
  </si>
  <si>
    <t xml:space="preserve">La categorización incluye criterios como presupuesto de inversión, número de funcionarios entre otros.      La evidencia se encuentra en \\yaksa\Direccion_de_Control_Interno\10. POA Y OTROS PROYECTOS\2015\4 CONTROL INTERNO\9- CATEGORIZACION.
Se encuentran pendientes de categorización algunas entidades, debido a que no se ha podido establecer el monto de los recursos asignados a cada una por el Ministerio de Hacienda.  </t>
  </si>
  <si>
    <r>
      <t xml:space="preserve">Se realiza un análisis previo de los sectores que tienen un mayor aporte al cumplimiento del Plan nacional de Desarrollo.
Se realiza el estudio sectorial de los principales puntos críticos de las entidades con respecto a la evaluación de las Políticas de Desarrollo Administrativo y del Sistema de Control Interno. </t>
    </r>
  </si>
  <si>
    <t>11-Un proyecto de decreto de actualización del Rol e Institucionalidad de las Oficinas de Control Interno</t>
  </si>
  <si>
    <t>El decreto sobre la Institucionalidad del Control Interno se encuentra en ajuste, dado que con la entrada en vigencia del Decreto 1083 de 2015 la forma en la que se modifican los decretos varía, y se está adecuando a esta nueva forma.</t>
  </si>
  <si>
    <r>
      <t xml:space="preserve">El proyecto de Decreto se remitió a la Dirección General y  a la Dirección Juridica, mediante correo electronico del 3 de julio, con lo cual se dio por cumplida la meta dentro de los términos señalados.
</t>
    </r>
    <r>
      <rPr>
        <b/>
        <sz val="11"/>
        <rFont val="Calibri"/>
        <family val="2"/>
      </rPr>
      <t xml:space="preserve">La Oficina de Control Interno al </t>
    </r>
    <r>
      <rPr>
        <b/>
        <sz val="11"/>
        <rFont val="Calibri"/>
        <family val="2"/>
      </rPr>
      <t>mes de septiembre no evidenció retroalimentación a la Dirección de Control Interno sobre este decreto.</t>
    </r>
  </si>
  <si>
    <t xml:space="preserve">Con base en el análisis de los resultados obtenidos en la evaluación realizada en diciembre del año pasado a los Jefes de Control Interno de la Rama Ejecutiva del Orden Nacional, se determinaron los temas a incluir en el Diplomado para Jefes de Control Interno, que se lleva a cabo a partir del mes de septiembre con la Escuela superior de Administración Pública ESAP.
</t>
  </si>
  <si>
    <r>
      <t xml:space="preserve">Se tiene planeado realizar el evento durante un día en el Hotel Tequendama en el mes de octubre para 1000 funcionarios de las áreas de Control Interno del nivel nacional y territorial. Para ello, se realizó cotización del mismo, y se está avanzando en la definición de la agenda y consecución de expertos y/o expositores. </t>
    </r>
    <r>
      <rPr>
        <sz val="11"/>
        <rFont val="Calibri"/>
        <family val="2"/>
      </rPr>
      <t xml:space="preserve">
</t>
    </r>
  </si>
  <si>
    <t>Se definió propuesta del alcance del Modelo Unificado de Gestión para validación por parte del equipo de trabajo. Igualmente, se realizaron reuniones para levantamiento de información con líderes de políticas del MIPYG, y con funcionarios de Secretaria General y Planeación del DAFP, con el fin de identificar las necesidades que se buscan superar con el Modelo Unificado, y aproximarse a la identificación de posibles componentes del modelo. Se elaboraron los contratos 076,081 y 088 para la contratación de los consultores expertos en el tema.</t>
  </si>
  <si>
    <t>Se solicitó a los jefes de oficinas de planeación informar acerca de las sugerencias de mejora al FURAG; Se recibieron respuestas de algunos jefes de oficina y se inició el proceso de consolidación de las mismas en una matriz diseñada para tal fin. Igualmente se consolidaron en matriz recomendaciones recopiladas por parte de los Jefes de Planeación sectoriales</t>
  </si>
  <si>
    <r>
      <t xml:space="preserve">Se realizó el proceso de depuración de los casos desde el año 2000 al 2014.  La base de datos registra 244 casos, de los cuales inicialmente dieron respuesta 134. Del análisis de los casos exitosos se escogieron de la Región Atlántico 4, Pacífico 3, Eje Cafetero 4 y Antioquia 4. 
Se cuenta con un documento-borrador sobre el proceso de depuración, reclasificación y priorización de las experiencias registradas en el Banco de Éxitos y de las cuales dieron respuesta las entidades indicando si continuaban o no vigentes.
</t>
    </r>
    <r>
      <rPr>
        <sz val="11"/>
        <rFont val="Calibri"/>
        <family val="2"/>
      </rPr>
      <t>Igualmente se cuenta con un borrador de Acto Administrativo para retirar del Banco de Éxitos  27 experiencias, de acuerdo con la respuesta que dieron las respectivas entidades.</t>
    </r>
    <r>
      <rPr>
        <sz val="11"/>
        <rFont val="Calibri"/>
        <family val="2"/>
      </rPr>
      <t xml:space="preserve">
</t>
    </r>
  </si>
  <si>
    <r>
      <t xml:space="preserve">Evidencia \yaksa\Direccion_de_Control_Interno\10. POA Y OTROS PROYECTOS\2015\PREMIO NACIONAL DE ALTA GERENCIA\META MODIFICAC DECRETO 921.
</t>
    </r>
    <r>
      <rPr>
        <sz val="11"/>
        <rFont val="Calibri"/>
        <family val="2"/>
      </rPr>
      <t xml:space="preserve">En el mes de agosto se remitió a a Dirección Jurídica el ajuste final al decreto, consistente en la inclusión de un parágrafo que excluye las experiencias registradas con más de 10 años en el Banco de Exitos.  Al finalizar el mes mencionado anteriormente se dio cumplimiento a la meta.
</t>
    </r>
  </si>
  <si>
    <t>Se diagramaron las piezas gráficas para el Premio Nacional de Alta Gerencia 2015 (afiche, aviso de prensa y portada de cartilla o manual del Banco de Éxitos), para la apertura de la convocatoria.
Se gestionó con la ESAP la publicación del aviso de prensa y la elaboración de afiches publicitarios de la convocatoria. Se expidió la resolución No. 371 de junio 2015 que adopta el énfasis temático de la convocatoria al premio 2015, en las líneas de Paz, Equidad y Educación; Transparencia y Lucha contra la Corrupción; Derechos Humanos y Servicio al Ciudadano y se avanzó en el proceso de difusión de la convocatoria a través de correos lectrónicos para el nivel nacional y territorial (jefes de planeación, control interno, recursos humanos, comunicaciones, administradores de trámites, alcaldes y gobernadores, etc.)</t>
  </si>
  <si>
    <r>
      <t xml:space="preserve">Meta inicia en julio y para el </t>
    </r>
    <r>
      <rPr>
        <sz val="11"/>
        <rFont val="Calibri"/>
        <family val="2"/>
      </rPr>
      <t>mes de agosto a partir del primer levantamiento de información, se construyó cuadro comparativo referenciando diferentes paises en materia de estímulos, lo que permitió realizar un primer análisis de información relevante.</t>
    </r>
  </si>
  <si>
    <t>Se aplicó la encuesta con el fin medir el grado de madurez de la gestión de proyectos en las entidades del Estado Colombiano, con el objetivo de determinar el alcance de un programa que coadyuve a fortalecer esta importante actividad dentro de las entidades. este ejercicio se realizó en articulación con la Alta Consejería Presidencial para la Competitividad y Proyectos Estratégicos.
Se revisaron los perfiles de acuerdo a los resultados de la encuesta y la articulación de datos en Prince2 y PMI ISO 21500 y se trabajó un primer borrador de propuesta de perfiles que incluye habilidades de conocimiento, gerenciales y personales en los gerentes de proyecto</t>
  </si>
  <si>
    <t>Se están revisando temáticas de PMBOK y de habilidades blandas para formación de programas. Se realizó investigación de programas ofrecidos por proveedores de cursos de PMI. Se diseño curso general de gerencia de proyectos de 24 horas, dirigido a Funcionarios del DAFP.</t>
  </si>
  <si>
    <r>
      <t>La meta inicia en el mes de juli</t>
    </r>
    <r>
      <rPr>
        <sz val="11"/>
        <rFont val="Calibri"/>
        <family val="2"/>
      </rPr>
      <t xml:space="preserve">o y en agosto </t>
    </r>
    <r>
      <rPr>
        <sz val="11"/>
        <rFont val="Calibri"/>
        <family val="2"/>
      </rPr>
      <t>se trabaja con proveedor de la ESAP, para detectar temas propios del sector público que deben incorporarse en los cursos de Gerencia de Proyectos, se generó el material para el curso de capacitación interna, y se programaron las sesiones semanales con el Grupo de Gestión Humana. El curso dio inicio en el mes de septiembre.</t>
    </r>
  </si>
  <si>
    <r>
      <rPr>
        <sz val="11"/>
        <rFont val="Calibri"/>
        <family val="2"/>
      </rPr>
      <t>Se realizó diagnóstico del estado actual de avance de temas de gobierno abierto en las distintas políticas que maneja la entidad y en los lineamientos del manual de GEL. Se continúo con el desarrollo de las actividades establecidas en el segundo plan de trabajo AGA</t>
    </r>
    <r>
      <rPr>
        <sz val="11"/>
        <rFont val="Calibri"/>
        <family val="2"/>
      </rPr>
      <t xml:space="preserve">. </t>
    </r>
    <r>
      <rPr>
        <sz val="11"/>
        <rFont val="Calibri"/>
        <family val="2"/>
      </rPr>
      <t xml:space="preserve">Se recibió y revisó la versión final de acciones del II plan de acción consolidado por la Secretaria de Transparencia - Presidencia (correo) y </t>
    </r>
    <r>
      <rPr>
        <sz val="11"/>
        <rFont val="Calibri"/>
        <family val="2"/>
      </rPr>
      <t xml:space="preserve"> se trabajó en las preguntas propuestas para el panel del evento de lanzamiento agendado para el 4 de agosto.</t>
    </r>
  </si>
  <si>
    <t>Si bien se realizan actividades tendientes a controlar que las respuestas a consultas que se realizan a la Dirección de Control Interno y Racionalización de Trámites  se respondan en los terminos de ley, no se ve claramente la relación con el control " Verificación normativo / normograma". Por lo anterior se sugiere la revisión de este control.</t>
  </si>
  <si>
    <r>
      <rPr>
        <b/>
        <sz val="11"/>
        <rFont val="Calibri"/>
        <family val="2"/>
      </rPr>
      <t>La Oficina de Control Interno observa que de acuerdo con lo reportado en el SGI, aun no se ha implementado el control.</t>
    </r>
  </si>
  <si>
    <t>No se evidencia la creación de la política como lo establece el control.
De otra parte se recomienda revisar los controles para este riesgo, ya que como se reporto en el informe de seguimiento a PQRs de la OCI, en el mes de junio de la presente vigencia, de la muestra tomada se evidenciaron 42 peticiones fuera de términos, lo que podria indicar que los controles no estan siendo efectivos.</t>
  </si>
  <si>
    <r>
      <t>No obstante lo descrito en los avances del riesgo, en el informe de seguimiento a PQRS que entregó la Oficina de Control Interno en el mes de Junio, se evidenció  respuesta a peticiones fuera de términos,</t>
    </r>
    <r>
      <rPr>
        <b/>
        <sz val="11"/>
        <rFont val="Calibri"/>
        <family val="2"/>
      </rPr>
      <t xml:space="preserve"> por lo tanto se sugiere revisar este control ya que no estaría siendo efectivo. </t>
    </r>
  </si>
  <si>
    <t xml:space="preserve">El control "politicas de operación" amerita revisión frente al riesgo y a las actividades descritas, por cuanto el mismo describe la asistencia a unas reuniones que no se han realizado. 
De otra parte se recomienda evaluar la pertinencia del control para minimizar el riego. </t>
  </si>
  <si>
    <r>
      <rPr>
        <b/>
        <sz val="11"/>
        <rFont val="Calibri"/>
        <family val="2"/>
      </rPr>
      <t>Se recomienda revisar la relación del control frente  las actividades descrita y verificar como contribuyen a minimizar el riesgo de "Inoportunidad en la entrega de lineamientos institucionales al usuario final".</t>
    </r>
    <r>
      <rPr>
        <b/>
        <sz val="11"/>
        <rFont val="Calibri"/>
        <family val="2"/>
      </rPr>
      <t xml:space="preserve">
</t>
    </r>
  </si>
  <si>
    <t>No obstante las actividades realizadas, no se observa la relación de las mismas con el control "Sistema de Gestión del Empleo Público (SIGEP)".   La Oficina de Control Interno sugiere revisar dicho control frente al riesgo propuesto.</t>
  </si>
  <si>
    <r>
      <t xml:space="preserve">Se han realizado reuniones con el Programa Nacional de Servicio al Ciudadano con el fin de estructurar conjuntamente los términos de referencia, que servirán como base para realizar un estudio de mercado, para la contratación de la consultoría sobre la metodología para la racionalización y reingenieria de proceso internos a nivel de las entidades.
</t>
    </r>
    <r>
      <rPr>
        <sz val="11"/>
        <rFont val="Calibri"/>
        <family val="2"/>
      </rPr>
      <t xml:space="preserve">
</t>
    </r>
    <r>
      <rPr>
        <sz val="11"/>
        <rFont val="Calibri"/>
        <family val="2"/>
      </rPr>
      <t>Se envió al Programa Nacional de Servicio al Ciudadano DNP, la propuesta de términos de referencia construidos por el Departamento, para revisión de las condiciones</t>
    </r>
    <r>
      <rPr>
        <sz val="11"/>
        <rFont val="Calibri"/>
        <family val="2"/>
      </rPr>
      <t xml:space="preserve">. Dicho documento se enfocó bajo la necesidad de realizar una propuesta de optimización en dos (2) procesos de apoyo con sus correspondientes procedimientos internos. Entre los procesos transversales que deben ser reformados y simplificados con la metodología, se debe incluir la gestión del talento humano (orientado a situaciones administrativas, como licencia por enfermedad y comisiones de servicio) y el manejo de archivos y correspondencia interinstitucional. (\\yaksa\Direccion_de_Control_Interno\10. POA Y OTROS PROYECTOS\2015\12.PROCESOS Y PROCEDIMIENTOS\CONTRATACION CONSULTORIA). </t>
    </r>
    <r>
      <rPr>
        <sz val="11"/>
        <color indexed="10"/>
        <rFont val="Calibri"/>
        <family val="2"/>
      </rPr>
      <t xml:space="preserve"> </t>
    </r>
  </si>
  <si>
    <r>
      <rPr>
        <sz val="11"/>
        <color indexed="17"/>
        <rFont val="Calibri"/>
        <family val="2"/>
      </rPr>
      <t xml:space="preserve">
</t>
    </r>
    <r>
      <rPr>
        <sz val="11"/>
        <rFont val="Calibri"/>
        <family val="2"/>
      </rPr>
      <t xml:space="preserve">
</t>
    </r>
    <r>
      <rPr>
        <sz val="11"/>
        <rFont val="Calibri"/>
        <family val="2"/>
      </rPr>
      <t xml:space="preserve">Mediante correo de fecha 8 de septiembre la DCIRT informa a la Subdirección la modificación de la actividad "Aplicar  los proyectos de innovación en la Función Pública" por "Realizar estudio que permita determinar la viabilidad de la continuidad de los proyectos de innovación".
Lo anterior se sustenta en estudio de viabilidad para la implementación y puesta en marcha de los proyectos de innovación, dado que dependen en su totalidad de terceros y del marco normativo. </t>
    </r>
    <r>
      <rPr>
        <sz val="11"/>
        <color indexed="10"/>
        <rFont val="Calibri"/>
        <family val="2"/>
      </rPr>
      <t xml:space="preserve"> 
</t>
    </r>
    <r>
      <rPr>
        <b/>
        <sz val="11"/>
        <rFont val="Calibri"/>
        <family val="2"/>
      </rPr>
      <t>La Oficina de Control Interno sugiere tener presente el ajuste en la planeación cuando se ingresen al aplicativo SGI los avances correspondientes al mes de septiembre.</t>
    </r>
  </si>
  <si>
    <r>
      <t xml:space="preserve">La meta comenzó en el mes de julio de 2015, por lo tanto no se reporta avance representativo.
</t>
    </r>
    <r>
      <rPr>
        <b/>
        <sz val="11"/>
        <rFont val="Calibri"/>
        <family val="2"/>
      </rPr>
      <t xml:space="preserve">
</t>
    </r>
    <r>
      <rPr>
        <b/>
        <sz val="11"/>
        <rFont val="Calibri"/>
        <family val="2"/>
      </rPr>
      <t xml:space="preserve">Se sugiere se analice el alcance dado a la meta, para clarificar si lo que se quiere realmente es evaluar el impacto del nombramiento de los Jefes de Control Interno o establecer la herramienta que permita dicha evaluación.  Lo anterior si es del caso revaluar la meta, teniendo en cuenta que a la fecha de entrega de éste informe quedan tres (3) meses para terminar la vigencia. </t>
    </r>
  </si>
  <si>
    <r>
      <t xml:space="preserve">Las Guías y manuales objeto de revisión, se encuentran en etapa de consolidación. Se cuenta con la propuesta final de las </t>
    </r>
    <r>
      <rPr>
        <sz val="11"/>
        <rFont val="Calibri"/>
        <family val="2"/>
      </rPr>
      <t xml:space="preserve">Guías de auditoría, indicadores, administración del riesgo  y Rol de las Oficinas de Control Interno . </t>
    </r>
  </si>
  <si>
    <r>
      <t xml:space="preserve">Se cuenta con las cartillas de Auditoria, Rol de las Oficinas de Control Interno e Indicadores, las cuales iniciaran su etapa de validación en el mes de agosto, previo al proceso de Instrumentalización. \\yaksa\Direccion_de_Control_Interno\10. POA Y OTROS PROYECTOS\2015\4. CONTROL INTERNO\4- ACTUALIZACION GUIAS\PROPUESTA CARTILLAS.  
</t>
    </r>
    <r>
      <rPr>
        <sz val="11"/>
        <rFont val="Calibri"/>
        <family val="2"/>
      </rPr>
      <t xml:space="preserve">
</t>
    </r>
    <r>
      <rPr>
        <sz val="11"/>
        <rFont val="Calibri"/>
        <family val="2"/>
      </rPr>
      <t>En el mes de agosto se realizó la validación de las guias al interior del área y se enviaron a la Subdirección para aprobación y posterior publicación.  Se anota que la Guia de Administración del Riesgo surtió el proceso de validación y diagramación en la vigencia 2014.</t>
    </r>
  </si>
  <si>
    <r>
      <t>Se realizó solicitud al Instituto Internacional de Auditores de la certificación de exclusividad en Colombia,</t>
    </r>
    <r>
      <rPr>
        <sz val="11"/>
        <rFont val="Calibri"/>
        <family val="2"/>
      </rPr>
      <t xml:space="preserve">  la cual ya fue enviada al Departamento. </t>
    </r>
    <r>
      <rPr>
        <sz val="11"/>
        <rFont val="Calibri"/>
        <family val="2"/>
      </rPr>
      <t>Igualmente  se han realizado los contactos con la Doctora Karen Hussmann Directora de Proyecto ACTUE Colombia – Anticorrupción y Transparencia de la Unión Europea para Colombia” con el fin de gestionar  la capacitación.</t>
    </r>
    <r>
      <rPr>
        <sz val="11"/>
        <rFont val="Calibri"/>
        <family val="2"/>
      </rPr>
      <t xml:space="preserve">
 </t>
    </r>
  </si>
  <si>
    <r>
      <t xml:space="preserve">El  4 de septiembre se llevó a cabo el proceso de licitación, saliendo favorecido el Instituto Internacional de Auditores de Colombia. Por lo anterior se está realizando la gestión y  trámite para formalizar la contratación y proceder a comenzar el Diplomado en Auditoria Gubernamental para la realización de los exámenes de certificación.
</t>
    </r>
    <r>
      <rPr>
        <b/>
        <sz val="11"/>
        <rFont val="Calibri"/>
        <family val="2"/>
      </rPr>
      <t>La Oficina de Control Interno observa retraso d</t>
    </r>
    <r>
      <rPr>
        <b/>
        <sz val="11"/>
        <rFont val="Calibri"/>
        <family val="2"/>
      </rPr>
      <t>el 25%, de acuerdo a lo reportado en el aplicativo SGI.</t>
    </r>
  </si>
  <si>
    <r>
      <rPr>
        <sz val="11"/>
        <rFont val="Calibri"/>
        <family val="2"/>
      </rPr>
      <t xml:space="preserve">A partir del 01 de septiembre comenzó el Diplomado en Control Interno. A la fecha se han llevados a cabo capacitaciones en Delitos contra la Administración Pública, Contratación y Seguridad de la Información.
</t>
    </r>
    <r>
      <rPr>
        <sz val="11"/>
        <color theme="1"/>
        <rFont val="Calibri"/>
        <family val="2"/>
      </rPr>
      <t xml:space="preserve">
</t>
    </r>
    <r>
      <rPr>
        <b/>
        <sz val="11"/>
        <rFont val="Calibri"/>
        <family val="2"/>
      </rPr>
      <t xml:space="preserve">La Oficina de Contol Interno observa </t>
    </r>
    <r>
      <rPr>
        <b/>
        <sz val="11"/>
        <rFont val="Calibri"/>
        <family val="2"/>
      </rPr>
      <t>retraso del 25% en la meta, de acuerdo con lo reportado en el aplicativo SGI.</t>
    </r>
    <r>
      <rPr>
        <sz val="11"/>
        <color indexed="10"/>
        <rFont val="Calibri"/>
        <family val="2"/>
      </rPr>
      <t xml:space="preserve">
</t>
    </r>
  </si>
  <si>
    <t xml:space="preserve">La base para el cumplimiento de la meta son 129 Jefes de control interno de los cuales 66 fueron nombrados por el Presidente de la República entre los años 2012 y 2014. En la vigencia 2015 se han nombrado 20 Jefes de control internos en cargos que se encontraban vacantes; los demas cargos se encuentran en estudio para rotación y para nombramiento. pRESIDEN\\yaksa\Direccion_de_Control_Interno\27.NOMBRAMIENTO JEFES DE CONTROL INTERNO\1. BASES DE DATOS
NOMBRAMIENTOS JCI\ARCHIVOS DEFINITIVOS.
18 posesionados, en trámtie  dos procesos de nombramiento. </t>
  </si>
  <si>
    <t xml:space="preserve">
El objetivo del acompañamiento es asesorar de manera directa a las entidades territoriales en temas de control interno, con el fin de mejorar la implementación y fortalecimiento de sus Sistemas de Control Interno. 
Inicialmente se trabajó con la Dirección de Desarrollo Organizacional para definir municipios a intervenir.   </t>
  </si>
  <si>
    <r>
      <t xml:space="preserve">De acuerdo a lo manifestado por el área, el producto a entregar consistió en una estrategia de fortalecimiento territorial, en la cual se incluyen los municipios que van a ser visitados por la Dirección en el segundo semestre del año y la agenda respectiva. Evidencia \\yaksa\Direccion_de_Control_Interno\10. POA Y OTROS
PROYECTOS\2015\4. CONTROL INTERNO\3- VIAJES.
</t>
    </r>
    <r>
      <rPr>
        <sz val="11"/>
        <color indexed="10"/>
        <rFont val="Calibri"/>
        <family val="2"/>
      </rPr>
      <t xml:space="preserve">
</t>
    </r>
  </si>
  <si>
    <t xml:space="preserve">El 12/08/2015 se adelantó Taller de Alineación con el Comité Directivo Estratégico, con el fin de identificar el entendimiento y las expectativas frente al “Modelo Unificado de Gestión”, en lo que respecta a su propósito, ámbito de aplicación, estructura (elementos y componentes), interrelaciones, tipo de información que debería generar.
De otra parte mediante correo de fecha 10 de julio de 2015 la DCIRT solicitó a la Oficina de Planeación reprogramar la fecha de cumplimiento de la actividad "Definir alcance y propósito del Modelo Unificado de Gestión  para el 30/08/2015. Así mismo mediante correo de fecha 8 de septiembre la Dirección informa a la Subdirección la modificación de fecha en las siguientes actividades:
1. Definir alcance y propósito del Modelo Unfiicado de Gestión. su fecha final es 15 de julio y se propone cambiarla para el 30 de octubre de 2015
2. Diseñar propuesta de la estructura (componentes) y operabilidad del Modelo. Su fecha final era el 30 de agosto y se propone cambio para el 10 de noviembre de 2015.
3. Diseñar prueba de validación de la propuesta. Su fecha final era 15 de septiembre y se propone para el 25 de noviembre de 2015.
4. Elaborar y presentar documento final del Modelo Unificado de Gestión. Su fecha final estaba para el 30 de noviembre y se propone cambiar para el 15 de diciembre.
Igualmente se elimina la actividad "Aplicar prueba piloto de validación"  y se modifica la actividad "analizar y documentar los resultados de la validación" por      " Validar la propuesta y documentar los resultados de la validación" , cambiando su fecha final hasta el 15 de diciembre.
</t>
  </si>
  <si>
    <r>
      <rPr>
        <sz val="11"/>
        <rFont val="Calibri"/>
        <family val="2"/>
      </rPr>
      <t>Mediante correo de fecha 10 de julio de 2015, la DCIRT solicitó a la Oficina de Planeación excluir del texto la vigencia 2015 dado que la meta se va a construir a partir de los análisis de resultados 2014, y  con ellos se identificarán posibilidades de mejora para cuando se evalue la vigencia 2015.</t>
    </r>
    <r>
      <rPr>
        <sz val="11"/>
        <color indexed="10"/>
        <rFont val="Calibri"/>
        <family val="2"/>
      </rPr>
      <t xml:space="preserve"> </t>
    </r>
  </si>
  <si>
    <r>
      <t xml:space="preserve">Evidencia \yaksa\Direccion_de_Control_Interno\10. POA Y OTROS PROYECTOS\2015\PREMIO NACIONAL DE ALTA GERENCIA\META -OTORGAMIENTO PREMIO DE ALTA GERENCIA.
</t>
    </r>
    <r>
      <rPr>
        <sz val="11"/>
        <rFont val="Calibri"/>
        <family val="2"/>
      </rPr>
      <t xml:space="preserve">En el mes de agosto se continuo con el proceso de difusión de la convocatoria, se aprovechó la realización de encuentros para difundir y posibilitar la replica de experiencias en Nariño y Atlántico. Así mismo, se divulgó en el despliegue de fortalecimiento institucional llevado a cabo en los municipios de Restrepo (Meta), Chachagui (Nariño), Roldanillo (Valle), Amazonas, Villavicencio, Sucre y Santero (Córdoba). Igualmente se gestionó el tema en el Encuentro Transversal de Jefes de Control Interno, en el evento del día Nacional de la Rendición de Cuentas y en las capacitaciones realizadas en el mes de agosto sobre Administración de Riesgos y MECI.  </t>
    </r>
  </si>
  <si>
    <r>
      <t xml:space="preserve">Las evidencias de las actividades realizadas reposan en \yaksa\Direccion_de_Control_Interno\10. POA Y OTROS PROYECTOS\2015\GESTION PROYECTOS M3 - AGA\ PLAN AGA 2.
</t>
    </r>
    <r>
      <rPr>
        <sz val="11"/>
        <rFont val="Calibri"/>
        <family val="2"/>
      </rPr>
      <t xml:space="preserve">
</t>
    </r>
    <r>
      <rPr>
        <sz val="11"/>
        <rFont val="Calibri"/>
        <family val="2"/>
      </rPr>
      <t xml:space="preserve">Se llevó a cabo el lanzamiento del segundo Plan de Acción el día 04 de agosto, en el que se definió el Plan Final que fue presentado al Plan de Gobierno Abierto. Con esta actividad se cumplió la meta establecida. </t>
    </r>
    <r>
      <rPr>
        <sz val="11"/>
        <color indexed="10"/>
        <rFont val="Calibri"/>
        <family val="2"/>
      </rPr>
      <t xml:space="preserve"> </t>
    </r>
  </si>
  <si>
    <r>
      <t xml:space="preserve">Se gestionó con Presidencia la participación de 3 personas en el Diplomado </t>
    </r>
    <r>
      <rPr>
        <sz val="11"/>
        <rFont val="Calibri"/>
        <family val="2"/>
      </rPr>
      <t>Gestión de Proyectos</t>
    </r>
    <r>
      <rPr>
        <sz val="11"/>
        <rFont val="Calibri"/>
        <family val="2"/>
      </rPr>
      <t xml:space="preserve"> a dictarse en la ESAP, quienes servirán de observadores en los diferentes talleres a realizarse al interior de la Función Pública.</t>
    </r>
  </si>
  <si>
    <r>
      <t xml:space="preserve">La meta comienza en el mes de julio y se observa a la fecha que </t>
    </r>
    <r>
      <rPr>
        <sz val="11"/>
        <rFont val="Calibri"/>
        <family val="2"/>
      </rPr>
      <t xml:space="preserve"> se continua con el Diplomado de los tres (3) servidores del Departamento, igualmente se inicio la capacitación de gestión de proyectos para servidores de la Entidad. </t>
    </r>
  </si>
  <si>
    <t xml:space="preserve">Se inicia la revisión de los instrumentos actuales, en especial el de evaluación del desempeño; se realiza consulta a la Dirección jurídica del Departamento con el fin de conocer el alcance de dicha evaluación frente al otorgamiento de primas técnicas. </t>
  </si>
  <si>
    <r>
      <t xml:space="preserve">Se planteo la misma acción descrita en el control anterior.
La Oficina de Control Interno, sugiere evaluar la pertinencia de formular la misma acción para dos (2) controles diferentes, </t>
    </r>
    <r>
      <rPr>
        <b/>
        <sz val="11"/>
        <rFont val="Calibri"/>
        <family val="2"/>
      </rPr>
      <t>los cuales al mes de julio no se han realizado, por lo t</t>
    </r>
    <r>
      <rPr>
        <b/>
        <sz val="11"/>
        <rFont val="Calibri"/>
        <family val="2"/>
      </rPr>
      <t>anto</t>
    </r>
    <r>
      <rPr>
        <b/>
        <sz val="11"/>
        <rFont val="Calibri"/>
        <family val="2"/>
      </rPr>
      <t xml:space="preserve"> no se ha aplicado el control descrito durante el periodo evaluado.</t>
    </r>
  </si>
  <si>
    <r>
      <t xml:space="preserve">Para la vigencia 2015 no se asigno meta cuantitativa, unicamente se reflejan avances cualitativos sobre el indicador propuesto.
</t>
    </r>
    <r>
      <rPr>
        <sz val="11"/>
        <rFont val="Calibri"/>
        <family val="2"/>
      </rPr>
      <t>Según la ficha del indicador para la vigencia 2017 se deben tener doce (12) propuestas de mejoramiento y  para el 2018 deben llegar a  veinticuatro (24).</t>
    </r>
  </si>
  <si>
    <r>
      <t xml:space="preserve">Las actividades adelantadas para el cumplimiento de las recomendaciones de la OCDE se encuentran en \\yaksa\Direccion_de_Control_Interno\10. POA Y OTROS PROYECTOS\2015\4. CONTROL INTERNO\
</t>
    </r>
    <r>
      <rPr>
        <sz val="11"/>
        <rFont val="Calibri"/>
        <family val="2"/>
      </rPr>
      <t>De acuerdo con la ficha del indicador cada recomendación tiene un peso del 10% para un total en el 2015 del 40%.</t>
    </r>
  </si>
  <si>
    <r>
      <t xml:space="preserve">Al mes de agosto se contaba con el concepto por parte de la Dirección y se revisó el instrumento de evaluación del desempeño utilizado en el año 2014  y se proponen mejoras a la herramienta , con miras a ser aplicado a en la evaluación que será aplicado en la vigencia 2016 a los Jefes de Control Interno.  
</t>
    </r>
  </si>
  <si>
    <t>Se estructura plan de trabajo para dar tratamiento a los proyectos de Innovación trabajados durante la vigencia 2014 en ICAP.
Se estructura documento informe, con los proyectos base para el análisis llevados a cabo en la vigencia 2014, a partir de los cuales se realizó priorización teniendo en cuenta los siguientes 
1. Que el proyecto tuvieran directa relación con procedimientos internos transversales a las entidades públicas, es decir que tengan alto impacto en la gestión de las mismas.
2. Identificación de aquellos que estuvieran vinculados a la mejora de proceso y procedimientos internos, y los relacionados con tramites de cara al ciudadano, a nivel de cada uno de los sectores administrativos que intervinieron en el ejercicio de las propuestas de innovación.
3. Porcentaje de avance al cierre de la vigencia 2014 igual o superior al 40%, esto teniendo en cuenta que existen proyectos con avances inferiores al 20%, lo que dificulta que puedan ser intervenidos.
4. Cruce con otros proyectos que se vienen adelantando en cumplimiento de las actividades de CONPES 3785 de 2013.
En el mes de agosto se registra en SGI que a partir de los anteriores criterios se priorizaron quince (15) proyectos, producto de las reuniones e indagación por parte del grupo de trabajo, y de las mesas de trabajo que se efectuaron con los coach líder de cada una de las ideas.</t>
  </si>
  <si>
    <r>
      <rPr>
        <sz val="11"/>
        <rFont val="Calibri"/>
        <family val="2"/>
      </rPr>
      <t xml:space="preserve">Mediante correo de fecha 8 de septiembre la Dirección de Contol Inerno y Racionalizaciòn de Trámites "DCIRT",  informa a la Subdirección del Departamento el cambio de la Actividad "Realizar con el consultor las actividades de acuerdo con el plan definido"  por  "Realizar seguimiento  al cronogranma de contratación y ejecución propuesto por el DNP".  
</t>
    </r>
    <r>
      <rPr>
        <sz val="11"/>
        <color indexed="10"/>
        <rFont val="Calibri"/>
        <family val="2"/>
      </rPr>
      <t xml:space="preserve">
</t>
    </r>
    <r>
      <rPr>
        <sz val="11"/>
        <rFont val="Calibri"/>
        <family val="2"/>
      </rPr>
      <t>De acuerdo con la justificación de la DCRT, el inicio de la activiad depende de la ejecución de los recursos por parte del DNP teniendo en cuenta las obligaciones del Conpes 3785 de 2013.</t>
    </r>
    <r>
      <rPr>
        <sz val="11"/>
        <color indexed="10"/>
        <rFont val="Calibri"/>
        <family val="2"/>
      </rPr>
      <t xml:space="preserve"> </t>
    </r>
    <r>
      <rPr>
        <sz val="11"/>
        <rFont val="Calibri"/>
        <family val="2"/>
      </rPr>
      <t xml:space="preserve">Hasta la fecha, según el seguimiento que se ha hecho al DNP  se encuentra que están pendientes las manfistaciones de interés de posibles oferentes, porlo tanto no hay aún contratación. </t>
    </r>
    <r>
      <rPr>
        <sz val="11"/>
        <color indexed="10"/>
        <rFont val="Calibri"/>
        <family val="2"/>
      </rPr>
      <t xml:space="preserve"> 
</t>
    </r>
    <r>
      <rPr>
        <b/>
        <sz val="11"/>
        <rFont val="Calibri"/>
        <family val="2"/>
      </rPr>
      <t>La Oficina de Control Interno sugiere tener presente el ajuste en la planeación cuando se ingresen al aplicativo SGI los avances correspondientes al mes de septiembre.</t>
    </r>
  </si>
  <si>
    <t xml:space="preserve">Se tienen elaboradas 20 propuestas de mejoramiento, en las cuales se identifican las debilidades presentadas por las entidades del orden nacional priorizadas, en el mes de agosto se iniciará el acompañamiento a estas Entidades, a través de los Jefes de Planeación y Control Interno.                            La evidencia de los avances obtenidos por el área hasta el momento se encuentra en \\yaksa\Direccion_de_Control_Interno\10. POA Y OTROS PROYECTOS\2015\4. CONTROL INTERNO\6- PLANES DE ACCIÓN.                                                                                   </t>
  </si>
  <si>
    <r>
      <t xml:space="preserve">La meta propuesta se cumplió dentro de los términos establecidos por la Dependencia.                                       Evidencia \\yaksa\Direccion_de_Control_Interno\10. POA Y OTROS PROYECTOS\2015\15. INFORME EJECUTIVO 2013-2014.
</t>
    </r>
    <r>
      <rPr>
        <sz val="11"/>
        <rFont val="Calibri"/>
        <family val="2"/>
      </rPr>
      <t xml:space="preserve">
</t>
    </r>
    <r>
      <rPr>
        <sz val="11"/>
        <rFont val="Calibri"/>
        <family val="2"/>
      </rPr>
      <t xml:space="preserve">Mediante correo de fecha 10 de julio de 2015 la DCIRT solicitó a la Oficicna de Planeación incluir otra actividad definida como “Estructurar la encuesta MECI para la elaboración y presentación del Informe Ejecutivo Anual de Control Interno  vigencia 2015”, </t>
    </r>
    <r>
      <rPr>
        <b/>
        <sz val="11"/>
        <rFont val="Calibri"/>
        <family val="2"/>
      </rPr>
      <t>sin embargo al mes de agosto no se evidenció la inclusión de esta actividad en el SGI.  La Oficina de Control Interno sugiere definir el tema.   Es importante anotar que aunque no se encuentra registrada está actividad, la Dirección ha venido adelantando actividades pertinentes al cumplimiento de  la actividad propuesta.</t>
    </r>
  </si>
  <si>
    <r>
      <rPr>
        <sz val="11"/>
        <rFont val="Calibri"/>
        <family val="2"/>
      </rPr>
      <t xml:space="preserve">Se observa que las actividades desarrolladas para el cumplimiento de esta meta se asemejan a los avances registrados en la meta No. 3 "Diez reportes de acciones de mejora realizados de forma conjunta entre Función Pública y las entidades del Orden Nacional", ya que describe el acompañamiento a las entidades nacionales, para las cuales se plantearon acciones de mejora. 
</t>
    </r>
    <r>
      <rPr>
        <sz val="11"/>
        <color indexed="62"/>
        <rFont val="Calibri"/>
        <family val="2"/>
      </rPr>
      <t xml:space="preserve">
</t>
    </r>
    <r>
      <rPr>
        <b/>
        <sz val="11"/>
        <rFont val="Calibri"/>
        <family val="2"/>
      </rPr>
      <t>La Oficina de Control Interno sugiere evaluar las metas y actividades Nos. 3 y 5 y ajustarlas si es del caso.  Esta meta se encuentra con retraso del 6,67% de acuerdo con lo reportado en el aplicativo SGI .</t>
    </r>
  </si>
  <si>
    <r>
      <rPr>
        <sz val="11"/>
        <rFont val="Calibri"/>
        <family val="2"/>
      </rPr>
      <t xml:space="preserve">La  Oficina de Control Interno evidenció </t>
    </r>
    <r>
      <rPr>
        <sz val="11"/>
        <rFont val="Calibri"/>
        <family val="2"/>
      </rPr>
      <t xml:space="preserve">correo de fecha 8 de septiembre en dond la DCIRT informa a la Subdirección  la eliminación de esta meta. Lo anterior sustentado en que el cumplimiento de la meta dependía de recursos de Cooperación de la Unión Europea, los cuales finalmente no se autorizaron.
</t>
    </r>
    <r>
      <rPr>
        <b/>
        <sz val="11"/>
        <rFont val="Calibri"/>
        <family val="2"/>
      </rPr>
      <t>Se sugiere tener presente la eliminación de las actividades en el aplicativo SGI, cuando se realice el registro de los avances correspondientes al mes de septiembre.</t>
    </r>
  </si>
  <si>
    <r>
      <t>Se evidenciaron en Yaksa los soportes de los avances registrados por la Dirección en el aplicativo SGI.
Adicional a lo reportado con corte a Julio, en</t>
    </r>
    <r>
      <rPr>
        <sz val="11"/>
        <rFont val="Calibri"/>
        <family val="2"/>
      </rPr>
      <t xml:space="preserve"> el mes de Agosto se evaluaron 19 hojas de vida de aspirantes a Jefes de Control Interno, de las cuales 17 cumplieron con los requisitos para continuar el proceso de meritocracia. </t>
    </r>
    <r>
      <rPr>
        <sz val="11"/>
        <color indexed="10"/>
        <rFont val="Calibri"/>
        <family val="2"/>
      </rPr>
      <t xml:space="preserve"> 
</t>
    </r>
    <r>
      <rPr>
        <b/>
        <sz val="11"/>
        <rFont val="Calibri"/>
        <family val="2"/>
      </rPr>
      <t>Se recomienda revisar la meta propuesta y analizar la pertinencia en la redacción, por cuanto se establece que la Función Pública proviona el 100% de los cargos de Jefes de Control Interno.</t>
    </r>
  </si>
  <si>
    <r>
      <t xml:space="preserve">El área se encuentra trabajando en la coordinación de la agenda académica para el evento a realizarse el 20 de octubre de 2015. 
</t>
    </r>
    <r>
      <rPr>
        <b/>
        <sz val="11"/>
        <rFont val="Calibri"/>
        <family val="2"/>
      </rPr>
      <t xml:space="preserve">Se observa retraso del </t>
    </r>
    <r>
      <rPr>
        <b/>
        <sz val="11"/>
        <rFont val="Calibri"/>
        <family val="2"/>
      </rPr>
      <t>7,143% de acuerdo con lo reportado en el aplicativo SGI.</t>
    </r>
  </si>
  <si>
    <r>
      <t>Se evidenció correo electrónico,  por medio del cual se allegan los términos de referencia por parte del BID. Se esta a la espera de la llegada de un profesional que apoyará la caracterización. \\yaksa\Direccion_de_Control_Interno\10. POA Y OTROS PROYECTOS\2015\4. CONTROL INTERNO\2 -ESTUDIO BID .</t>
    </r>
    <r>
      <rPr>
        <b/>
        <sz val="11"/>
        <rFont val="Calibri"/>
        <family val="2"/>
      </rPr>
      <t xml:space="preserve">
</t>
    </r>
    <r>
      <rPr>
        <b/>
        <sz val="11"/>
        <color indexed="17"/>
        <rFont val="Calibri"/>
        <family val="2"/>
      </rPr>
      <t xml:space="preserve">
</t>
    </r>
    <r>
      <rPr>
        <sz val="11"/>
        <rFont val="Calibri"/>
        <family val="2"/>
      </rPr>
      <t xml:space="preserve">La meta tenía como fecha final diciembre de 2015, la  DCIRT  solicita a Subdirección  ampliar ésta hasta el 30 de mayo de 2016. Dicha Dirección sustenta el aplazamiento teniendo en cuenta que el desarrollo de esta meta depende de recursos del BID; adcionalmente  la contratación para su desarrollo se inicia a finales de septiembre de 2015  y según indica dicho organismo irá hasta abril de 2016.
</t>
    </r>
    <r>
      <rPr>
        <b/>
        <sz val="11"/>
        <rFont val="Calibri"/>
        <family val="2"/>
      </rPr>
      <t>Se sugiere tener presente el ajuste de las actividades en el aplicativo SGI.</t>
    </r>
  </si>
  <si>
    <r>
      <t>Se evidencian reuniones de trabajo entre mayo y julio, un cronograma propuesto y un proyecto de código de ética Gubernamental.</t>
    </r>
    <r>
      <rPr>
        <sz val="11"/>
        <rFont val="Calibri"/>
        <family val="2"/>
      </rPr>
      <t xml:space="preserve">
Se observa que e</t>
    </r>
    <r>
      <rPr>
        <sz val="11"/>
        <rFont val="Calibri"/>
        <family val="2"/>
      </rPr>
      <t>sta meta cuenta con retraso del 11,114% de acuerdo con lo planeado.
Mediante correo de fecha 8 de septiembre la DCIRT informa a la Subdirección la modificación de la meta que actualmente se denomina "Un manual de código de ética teniendo en cuenta el marco de conflictos de interés" y se propone que se elimine el tema de conflictos de interés, quedando así: "Un manual de código de ética".  Lo anterior se sustenta en que el tema de conflicto de intrerés no es de competencia del Departamento, y no se tienen las capacidades para llevarlo a cabo.</t>
    </r>
    <r>
      <rPr>
        <sz val="11"/>
        <color indexed="10"/>
        <rFont val="Calibri"/>
        <family val="2"/>
      </rPr>
      <t xml:space="preserve">  
</t>
    </r>
    <r>
      <rPr>
        <sz val="11"/>
        <rFont val="Calibri"/>
        <family val="2"/>
      </rPr>
      <t xml:space="preserve">Igualmente esta meta contempla la actividad "Realizar y validar la Guía" la cual tiene como fecha final 31 de julio, se solicitó modificación para el 25 de diciembre para su cumplimiento. Esto en razón a que para la elaboración de esta Guía se tiene contemplada la asistencia de un Consultor Internacional, quien viene en la tercera semana del mes de noviembre y termina los entregables en la segunda semana de diciembre.
</t>
    </r>
    <r>
      <rPr>
        <b/>
        <sz val="11"/>
        <rFont val="Calibri"/>
        <family val="2"/>
      </rPr>
      <t>Se sugiere tener presente el ajuste de la meta y las fechas de las actividades en el aplicativo SGI para el mes de septiembre.</t>
    </r>
  </si>
  <si>
    <r>
      <t xml:space="preserve">La meta se comenzo a ejecuctar el 15 de julio.  </t>
    </r>
    <r>
      <rPr>
        <sz val="11"/>
        <rFont val="Calibri"/>
        <family val="2"/>
      </rPr>
      <t xml:space="preserve">En el mes de agosto se inició análisis del marco normativo por parte del equipo de contratistas. </t>
    </r>
  </si>
  <si>
    <r>
      <t xml:space="preserve">Es de aclarar que mediante correo de fecha 10 de julio de 2015, la DCIRT solicitó ampliación  para las actividades "Elaborar acto administrativo para eliminar las experiencias no vigentes del Banco de Exitos" y " Realizar depuración, reclasificar y priorización de la experiencia a difundir”.
Para el mes de agosto se elaboró el acto administrativo por medio del cual se retiraron las experiencias no vigentes que resultaron de la consulta  y se ajustó la resolución en el sentido de retirar otras experiencias más de las cuales no se obtuvo respuesta por parte de las entidades.  
</t>
    </r>
    <r>
      <rPr>
        <b/>
        <sz val="11"/>
        <rFont val="Calibri"/>
        <family val="2"/>
      </rPr>
      <t>La Oficina de Control Interno evidencia retraso en la meta, pues su avance al mes de agosto es del 93,33% y esta debió haber quedado cumplida en un 100% en el mes en mención.</t>
    </r>
  </si>
  <si>
    <r>
      <t xml:space="preserve">Se evidenció el Link de la encuesta en la página web en al ruta:
https://docs.google.com/forms/d/1sWNJ7xGcH0iKDAvWhaUIEZgbv2BDVfSXLFkwdlBq70A/formResponse". 
</t>
    </r>
    <r>
      <rPr>
        <b/>
        <sz val="11"/>
        <rFont val="Calibri"/>
        <family val="2"/>
      </rPr>
      <t xml:space="preserve">
</t>
    </r>
    <r>
      <rPr>
        <sz val="11"/>
        <rFont val="Calibri"/>
        <family val="2"/>
      </rPr>
      <t>Para el mes de agosto se entregó la segunda versión del documento y con ello se dio cumplimiento a la meta propuesta.</t>
    </r>
  </si>
  <si>
    <r>
      <t xml:space="preserve">Porcentaje de </t>
    </r>
    <r>
      <rPr>
        <sz val="11"/>
        <rFont val="Calibri"/>
        <family val="2"/>
      </rPr>
      <t>seguimiento</t>
    </r>
    <r>
      <rPr>
        <sz val="11"/>
        <rFont val="Calibri"/>
        <family val="2"/>
      </rPr>
      <t xml:space="preserve"> en la administración de riesgos  </t>
    </r>
  </si>
  <si>
    <r>
      <t>Se recomienda revisar el control (</t>
    </r>
    <r>
      <rPr>
        <b/>
        <sz val="11"/>
        <rFont val="Calibri"/>
        <family val="2"/>
      </rPr>
      <t>Planeación presupuestal</t>
    </r>
    <r>
      <rPr>
        <b/>
        <sz val="11"/>
        <rFont val="Calibri"/>
        <family val="2"/>
      </rPr>
      <t xml:space="preserve">) frente a las actividades realizadas, por cuanto no corresponden al control descrito. </t>
    </r>
    <r>
      <rPr>
        <b/>
        <sz val="11"/>
        <rFont val="Calibri"/>
        <family val="2"/>
      </rPr>
      <t>Igualmente revisar si ese control si permite minimizar el riesgo, ya que si bien se realiza la planeación presupuestal, a veces por factores externos no se puede ejecutar de la manera planeada.</t>
    </r>
  </si>
  <si>
    <t>Avance logro de metas SGI</t>
  </si>
  <si>
    <t>Gestión presupuestal de Inversión</t>
  </si>
  <si>
    <t xml:space="preserve">Peticiones Quejas Reclamos y Sugerencias </t>
  </si>
  <si>
    <t xml:space="preserve">Planes de mejoramiento </t>
  </si>
  <si>
    <t>Gestión de Indicadores</t>
  </si>
  <si>
    <t>Seguimiento Riesgos</t>
  </si>
  <si>
    <t>Calificación Avance de la Gestión</t>
  </si>
  <si>
    <t xml:space="preserve">FUENTE: Sistema de Gestión Institucional "SGI" </t>
  </si>
  <si>
    <t xml:space="preserve">Avance Ejecución Presupuestal </t>
  </si>
  <si>
    <t xml:space="preserve">Calificación indicadores </t>
  </si>
  <si>
    <t>Porcentaje de seguimiento a los Riesgos  (Planeado 58,33%)</t>
  </si>
  <si>
    <t xml:space="preserve">La Dirección de Control Interno  reporta una calificación del 95,96% en la gestión de las Peticiones, Quejas, Reclamos, Sugerencias y Denuncias al mes de julio de 2015.
Es de resaltar la gestión que ha realizado la Dependencia frente a la oportunidad en el trámite de las peticiones, esto evidenciado en la disminución de respuestas emitidas fuera de los términos de ley (37), comparadas con la evaluación del mismo periodo en el año 2014 (216); no obstante, se sugiere continuar fortaleciendo los controles y acciones establecidas para así lograr dar respuesta al 100% de todas las solicitudes dentro de los términos de ley.
</t>
  </si>
  <si>
    <r>
      <t>Porcentaje de Avance SGI (</t>
    </r>
    <r>
      <rPr>
        <b/>
        <sz val="16"/>
        <rFont val="Calibri"/>
        <family val="2"/>
      </rPr>
      <t>Planeado 48,17%)</t>
    </r>
  </si>
</sst>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0.000%"/>
  </numFmts>
  <fonts count="74">
    <font>
      <sz val="11"/>
      <color theme="1"/>
      <name val="Calibri"/>
      <family val="2"/>
    </font>
    <font>
      <sz val="11"/>
      <color indexed="8"/>
      <name val="Calibri"/>
      <family val="2"/>
    </font>
    <font>
      <b/>
      <sz val="11"/>
      <color indexed="8"/>
      <name val="Calibri"/>
      <family val="2"/>
    </font>
    <font>
      <sz val="11"/>
      <color indexed="10"/>
      <name val="Calibri"/>
      <family val="2"/>
    </font>
    <font>
      <b/>
      <sz val="11"/>
      <name val="Calibri"/>
      <family val="2"/>
    </font>
    <font>
      <sz val="11"/>
      <name val="Calibri"/>
      <family val="2"/>
    </font>
    <font>
      <i/>
      <sz val="11"/>
      <color indexed="8"/>
      <name val="Calibri"/>
      <family val="2"/>
    </font>
    <font>
      <sz val="11"/>
      <color indexed="62"/>
      <name val="Calibri"/>
      <family val="2"/>
    </font>
    <font>
      <sz val="11"/>
      <color indexed="17"/>
      <name val="Calibri"/>
      <family val="2"/>
    </font>
    <font>
      <b/>
      <sz val="11"/>
      <color indexed="17"/>
      <name val="Calibri"/>
      <family val="2"/>
    </font>
    <font>
      <b/>
      <sz val="16"/>
      <name val="Calibri"/>
      <family val="2"/>
    </font>
    <font>
      <sz val="10"/>
      <color indexed="8"/>
      <name val="Calibri"/>
      <family val="0"/>
    </font>
    <font>
      <b/>
      <sz val="7"/>
      <color indexed="10"/>
      <name val="Calibri"/>
      <family val="0"/>
    </font>
    <font>
      <b/>
      <sz val="7"/>
      <color indexed="62"/>
      <name val="Calibri"/>
      <family val="0"/>
    </font>
    <font>
      <b/>
      <sz val="6"/>
      <color indexed="8"/>
      <name val="Calibri"/>
      <family val="0"/>
    </font>
    <font>
      <b/>
      <sz val="9"/>
      <color indexed="56"/>
      <name val="Calibri"/>
      <family val="0"/>
    </font>
    <font>
      <b/>
      <sz val="9"/>
      <color indexed="63"/>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1"/>
      <color indexed="42"/>
      <name val="Calibri"/>
      <family val="2"/>
    </font>
    <font>
      <sz val="11"/>
      <color indexed="55"/>
      <name val="Calibri"/>
      <family val="2"/>
    </font>
    <font>
      <b/>
      <sz val="12"/>
      <color indexed="8"/>
      <name val="Calibri"/>
      <family val="2"/>
    </font>
    <font>
      <b/>
      <sz val="14"/>
      <color indexed="8"/>
      <name val="Calibri"/>
      <family val="2"/>
    </font>
    <font>
      <sz val="9"/>
      <color indexed="8"/>
      <name val="Calibri"/>
      <family val="2"/>
    </font>
    <font>
      <b/>
      <sz val="16"/>
      <color indexed="8"/>
      <name val="Calibri"/>
      <family val="2"/>
    </font>
    <font>
      <b/>
      <sz val="12"/>
      <name val="Calibri"/>
      <family val="2"/>
    </font>
    <font>
      <sz val="14"/>
      <color indexed="8"/>
      <name val="Calibri"/>
      <family val="2"/>
    </font>
    <font>
      <b/>
      <sz val="11"/>
      <color indexed="42"/>
      <name val="Calibri"/>
      <family val="2"/>
    </font>
    <font>
      <b/>
      <sz val="14"/>
      <name val="Calibri"/>
      <family val="2"/>
    </font>
    <font>
      <b/>
      <sz val="8"/>
      <color indexed="8"/>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6" tint="0.7999799847602844"/>
      <name val="Calibri"/>
      <family val="2"/>
    </font>
    <font>
      <sz val="11"/>
      <color theme="0" tint="-0.3499799966812134"/>
      <name val="Calibri"/>
      <family val="2"/>
    </font>
    <font>
      <sz val="10"/>
      <color theme="1"/>
      <name val="Calibri"/>
      <family val="2"/>
    </font>
    <font>
      <b/>
      <sz val="12"/>
      <color theme="1"/>
      <name val="Calibri"/>
      <family val="2"/>
    </font>
    <font>
      <sz val="11"/>
      <color rgb="FFFF9900"/>
      <name val="Calibri"/>
      <family val="2"/>
    </font>
    <font>
      <b/>
      <sz val="11"/>
      <color rgb="FFFF9900"/>
      <name val="Calibri"/>
      <family val="2"/>
    </font>
    <font>
      <b/>
      <sz val="14"/>
      <color theme="1"/>
      <name val="Calibri"/>
      <family val="2"/>
    </font>
    <font>
      <sz val="9"/>
      <color theme="1"/>
      <name val="Calibri"/>
      <family val="2"/>
    </font>
    <font>
      <b/>
      <sz val="16"/>
      <color theme="1"/>
      <name val="Calibri"/>
      <family val="2"/>
    </font>
    <font>
      <sz val="14"/>
      <color theme="1"/>
      <name val="Calibri"/>
      <family val="2"/>
    </font>
    <font>
      <sz val="11"/>
      <color theme="3" tint="0.39998000860214233"/>
      <name val="Calibri"/>
      <family val="2"/>
    </font>
    <font>
      <b/>
      <sz val="11"/>
      <color theme="6" tint="0.7999799847602844"/>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double"/>
    </border>
    <border>
      <left/>
      <right style="thin"/>
      <top style="thin"/>
      <bottom style="thin"/>
    </border>
    <border>
      <left style="thin"/>
      <right/>
      <top style="thin"/>
      <bottom style="thin"/>
    </border>
    <border>
      <left style="double"/>
      <right/>
      <top style="double"/>
      <bottom/>
    </border>
    <border>
      <left/>
      <right/>
      <top style="double"/>
      <bottom/>
    </border>
    <border>
      <left/>
      <right style="double"/>
      <top style="double"/>
      <bottom/>
    </border>
    <border>
      <left style="double"/>
      <right/>
      <top/>
      <bottom/>
    </border>
    <border>
      <left style="double"/>
      <right/>
      <top/>
      <bottom style="double"/>
    </border>
    <border>
      <left/>
      <right style="double"/>
      <top/>
      <bottom/>
    </border>
    <border>
      <left/>
      <right style="double"/>
      <top/>
      <bottom style="double"/>
    </border>
    <border>
      <left style="thin"/>
      <right style="thin"/>
      <top style="thin"/>
      <bottom/>
    </border>
    <border>
      <left/>
      <right/>
      <top style="thin"/>
      <bottom style="thin"/>
    </border>
    <border>
      <left style="double"/>
      <right/>
      <top style="thin"/>
      <bottom/>
    </border>
    <border>
      <left style="thin"/>
      <right style="thin"/>
      <top/>
      <bottom style="thin"/>
    </border>
    <border>
      <left style="thin"/>
      <right/>
      <top/>
      <bottom style="thin"/>
    </border>
    <border>
      <left style="thin"/>
      <right style="thin"/>
      <top/>
      <bottom/>
    </border>
    <border>
      <left/>
      <right style="thin"/>
      <top/>
      <bottom style="thin"/>
    </border>
    <border>
      <left/>
      <right style="thin"/>
      <top style="thin"/>
      <bottom/>
    </border>
    <border>
      <left/>
      <right style="thin"/>
      <top/>
      <bottom/>
    </border>
    <border>
      <left/>
      <right style="thin"/>
      <top/>
      <bottom style="double"/>
    </border>
    <border>
      <left style="thin"/>
      <right/>
      <top style="double"/>
      <bottom/>
    </border>
    <border>
      <left style="thin"/>
      <right/>
      <top/>
      <bottom/>
    </border>
    <border>
      <left/>
      <right/>
      <top style="thin"/>
      <bottom/>
    </border>
    <border>
      <left/>
      <right/>
      <top style="thin"/>
      <bottom style="double"/>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215">
    <xf numFmtId="0" fontId="0" fillId="0" borderId="0" xfId="0" applyFont="1" applyAlignment="1">
      <alignment/>
    </xf>
    <xf numFmtId="0" fontId="0" fillId="0" borderId="10" xfId="0" applyBorder="1" applyAlignment="1">
      <alignment horizontal="center" vertical="center"/>
    </xf>
    <xf numFmtId="0" fontId="0" fillId="33" borderId="0" xfId="0" applyFill="1" applyAlignment="1">
      <alignment/>
    </xf>
    <xf numFmtId="0" fontId="0" fillId="0" borderId="10" xfId="0" applyBorder="1" applyAlignment="1" applyProtection="1">
      <alignment horizontal="center" vertical="center"/>
      <protection locked="0"/>
    </xf>
    <xf numFmtId="0" fontId="0" fillId="33" borderId="0" xfId="0" applyFill="1" applyAlignment="1" applyProtection="1">
      <alignment/>
      <protection/>
    </xf>
    <xf numFmtId="0" fontId="0" fillId="0" borderId="0" xfId="0" applyAlignment="1" applyProtection="1">
      <alignment/>
      <protection/>
    </xf>
    <xf numFmtId="0" fontId="0" fillId="4" borderId="0" xfId="0" applyFill="1" applyBorder="1" applyAlignment="1" applyProtection="1">
      <alignment/>
      <protection/>
    </xf>
    <xf numFmtId="10" fontId="0" fillId="33" borderId="0" xfId="0" applyNumberFormat="1" applyFill="1" applyAlignment="1" applyProtection="1">
      <alignment/>
      <protection/>
    </xf>
    <xf numFmtId="0" fontId="61" fillId="4" borderId="0" xfId="0" applyFont="1" applyFill="1" applyAlignment="1" applyProtection="1">
      <alignment/>
      <protection/>
    </xf>
    <xf numFmtId="10" fontId="0" fillId="4" borderId="0" xfId="54" applyNumberFormat="1" applyFont="1" applyFill="1" applyBorder="1" applyAlignment="1" applyProtection="1">
      <alignment/>
      <protection/>
    </xf>
    <xf numFmtId="0" fontId="61" fillId="4" borderId="0" xfId="0" applyFont="1" applyFill="1" applyBorder="1" applyAlignment="1" applyProtection="1">
      <alignment/>
      <protection/>
    </xf>
    <xf numFmtId="172" fontId="0" fillId="4" borderId="0" xfId="0" applyNumberFormat="1" applyFill="1" applyBorder="1" applyAlignment="1" applyProtection="1">
      <alignment/>
      <protection/>
    </xf>
    <xf numFmtId="0" fontId="0" fillId="4" borderId="11" xfId="0" applyFill="1" applyBorder="1" applyAlignment="1" applyProtection="1">
      <alignment/>
      <protection/>
    </xf>
    <xf numFmtId="0" fontId="0" fillId="0" borderId="12" xfId="0" applyFont="1" applyBorder="1" applyAlignment="1" applyProtection="1">
      <alignment horizontal="center" vertical="center" wrapText="1"/>
      <protection/>
    </xf>
    <xf numFmtId="0" fontId="62" fillId="33" borderId="0" xfId="0" applyFont="1" applyFill="1" applyAlignment="1">
      <alignment/>
    </xf>
    <xf numFmtId="9" fontId="62" fillId="33" borderId="0" xfId="0" applyNumberFormat="1" applyFont="1" applyFill="1" applyAlignment="1">
      <alignment/>
    </xf>
    <xf numFmtId="0" fontId="0" fillId="33" borderId="0" xfId="0" applyFill="1" applyAlignment="1">
      <alignment vertical="center"/>
    </xf>
    <xf numFmtId="0" fontId="0" fillId="0" borderId="10" xfId="0" applyFont="1" applyBorder="1" applyAlignment="1" applyProtection="1">
      <alignment horizontal="justify" vertical="center" wrapText="1"/>
      <protection/>
    </xf>
    <xf numFmtId="0" fontId="0" fillId="0" borderId="0" xfId="0" applyAlignment="1">
      <alignment vertical="center"/>
    </xf>
    <xf numFmtId="0" fontId="0" fillId="33" borderId="0" xfId="0" applyFill="1" applyAlignment="1">
      <alignment horizontal="center"/>
    </xf>
    <xf numFmtId="0" fontId="0" fillId="0" borderId="0" xfId="0" applyAlignment="1">
      <alignment horizontal="center"/>
    </xf>
    <xf numFmtId="0" fontId="60" fillId="33" borderId="0" xfId="0" applyFont="1" applyFill="1" applyAlignment="1" applyProtection="1">
      <alignment/>
      <protection/>
    </xf>
    <xf numFmtId="0" fontId="60" fillId="0" borderId="0" xfId="0" applyFont="1" applyAlignment="1" applyProtection="1">
      <alignment/>
      <protection/>
    </xf>
    <xf numFmtId="0" fontId="0" fillId="33" borderId="0" xfId="0" applyFont="1" applyFill="1" applyAlignment="1" applyProtection="1">
      <alignment/>
      <protection/>
    </xf>
    <xf numFmtId="0" fontId="63" fillId="0" borderId="12" xfId="0" applyFont="1" applyBorder="1" applyAlignment="1" applyProtection="1">
      <alignment horizontal="center" vertical="center" wrapText="1"/>
      <protection/>
    </xf>
    <xf numFmtId="0" fontId="0" fillId="0" borderId="0" xfId="0" applyFont="1" applyAlignment="1" applyProtection="1">
      <alignment/>
      <protection/>
    </xf>
    <xf numFmtId="0" fontId="60" fillId="0" borderId="13" xfId="0" applyFont="1" applyBorder="1" applyAlignment="1" applyProtection="1">
      <alignment vertical="center"/>
      <protection/>
    </xf>
    <xf numFmtId="10" fontId="64" fillId="1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justify" vertical="center" wrapText="1"/>
      <protection/>
    </xf>
    <xf numFmtId="10" fontId="4" fillId="0" borderId="10" xfId="54" applyNumberFormat="1" applyFont="1" applyFill="1" applyBorder="1" applyAlignment="1" applyProtection="1">
      <alignment/>
      <protection/>
    </xf>
    <xf numFmtId="0" fontId="4" fillId="0" borderId="10" xfId="0" applyFont="1" applyBorder="1" applyAlignment="1" applyProtection="1">
      <alignment horizontal="justify" vertical="center" wrapText="1"/>
      <protection/>
    </xf>
    <xf numFmtId="0" fontId="4" fillId="0" borderId="10" xfId="0" applyFont="1" applyFill="1" applyBorder="1" applyAlignment="1" applyProtection="1">
      <alignment horizontal="justify" vertical="center" wrapText="1"/>
      <protection/>
    </xf>
    <xf numFmtId="2" fontId="4" fillId="0" borderId="10" xfId="0" applyNumberFormat="1" applyFont="1" applyBorder="1" applyAlignment="1">
      <alignment horizontal="center" vertical="center"/>
    </xf>
    <xf numFmtId="0" fontId="65" fillId="19" borderId="14" xfId="0" applyFont="1" applyFill="1" applyBorder="1" applyAlignment="1" applyProtection="1">
      <alignment/>
      <protection/>
    </xf>
    <xf numFmtId="0" fontId="65" fillId="19" borderId="15" xfId="0" applyFont="1" applyFill="1" applyBorder="1" applyAlignment="1" applyProtection="1">
      <alignment/>
      <protection/>
    </xf>
    <xf numFmtId="0" fontId="66" fillId="19" borderId="15" xfId="0" applyFont="1" applyFill="1" applyBorder="1" applyAlignment="1" applyProtection="1">
      <alignment/>
      <protection/>
    </xf>
    <xf numFmtId="0" fontId="65" fillId="19" borderId="16" xfId="0" applyFont="1" applyFill="1" applyBorder="1" applyAlignment="1" applyProtection="1">
      <alignment/>
      <protection/>
    </xf>
    <xf numFmtId="0" fontId="0" fillId="19" borderId="17" xfId="0" applyFill="1" applyBorder="1" applyAlignment="1" applyProtection="1">
      <alignment/>
      <protection/>
    </xf>
    <xf numFmtId="0" fontId="0" fillId="19" borderId="18" xfId="0" applyFill="1" applyBorder="1" applyAlignment="1" applyProtection="1">
      <alignment/>
      <protection/>
    </xf>
    <xf numFmtId="0" fontId="0" fillId="19" borderId="19" xfId="0" applyFill="1" applyBorder="1" applyAlignment="1" applyProtection="1">
      <alignment/>
      <protection/>
    </xf>
    <xf numFmtId="0" fontId="0" fillId="19" borderId="20" xfId="0" applyFill="1" applyBorder="1" applyAlignment="1" applyProtection="1">
      <alignment/>
      <protection/>
    </xf>
    <xf numFmtId="0" fontId="67" fillId="18" borderId="10" xfId="0" applyFont="1" applyFill="1" applyBorder="1" applyAlignment="1" applyProtection="1">
      <alignment horizontal="center" vertical="center"/>
      <protection/>
    </xf>
    <xf numFmtId="0" fontId="0" fillId="9" borderId="13" xfId="0" applyFont="1" applyFill="1" applyBorder="1" applyAlignment="1" applyProtection="1">
      <alignment horizontal="center" vertical="center" wrapText="1"/>
      <protection/>
    </xf>
    <xf numFmtId="0" fontId="0" fillId="9" borderId="10" xfId="0" applyFont="1" applyFill="1" applyBorder="1" applyAlignment="1" applyProtection="1">
      <alignment horizontal="center" vertical="center" wrapText="1"/>
      <protection/>
    </xf>
    <xf numFmtId="0" fontId="0" fillId="19" borderId="14" xfId="0" applyFill="1" applyBorder="1" applyAlignment="1">
      <alignment/>
    </xf>
    <xf numFmtId="0" fontId="0" fillId="19" borderId="17" xfId="0" applyFill="1" applyBorder="1" applyAlignment="1">
      <alignment/>
    </xf>
    <xf numFmtId="0" fontId="0" fillId="19" borderId="18" xfId="0" applyFill="1" applyBorder="1" applyAlignment="1">
      <alignment/>
    </xf>
    <xf numFmtId="0" fontId="0" fillId="19" borderId="15" xfId="0" applyFill="1" applyBorder="1" applyAlignment="1">
      <alignment/>
    </xf>
    <xf numFmtId="0" fontId="0" fillId="19" borderId="16" xfId="0" applyFill="1" applyBorder="1" applyAlignment="1">
      <alignment/>
    </xf>
    <xf numFmtId="0" fontId="0" fillId="19" borderId="19" xfId="0" applyFill="1" applyBorder="1" applyAlignment="1">
      <alignment/>
    </xf>
    <xf numFmtId="0" fontId="0" fillId="19" borderId="20" xfId="0" applyFill="1" applyBorder="1" applyAlignment="1">
      <alignment/>
    </xf>
    <xf numFmtId="0" fontId="0" fillId="18" borderId="21" xfId="0" applyFont="1" applyFill="1" applyBorder="1" applyAlignment="1" applyProtection="1">
      <alignment horizontal="center" vertical="center" wrapText="1"/>
      <protection/>
    </xf>
    <xf numFmtId="0" fontId="0" fillId="19" borderId="15" xfId="0" applyFill="1" applyBorder="1" applyAlignment="1">
      <alignment vertical="center"/>
    </xf>
    <xf numFmtId="0" fontId="0" fillId="19" borderId="15" xfId="0" applyFill="1" applyBorder="1" applyAlignment="1">
      <alignment horizontal="center"/>
    </xf>
    <xf numFmtId="0" fontId="67" fillId="18" borderId="22" xfId="0" applyFont="1" applyFill="1" applyBorder="1" applyAlignment="1" applyProtection="1">
      <alignment horizontal="center" vertical="center"/>
      <protection/>
    </xf>
    <xf numFmtId="0" fontId="67" fillId="18" borderId="13" xfId="0" applyFont="1" applyFill="1" applyBorder="1" applyAlignment="1" applyProtection="1">
      <alignment horizontal="center" vertical="center"/>
      <protection locked="0"/>
    </xf>
    <xf numFmtId="0" fontId="0" fillId="19" borderId="14" xfId="0" applyFill="1" applyBorder="1" applyAlignment="1" applyProtection="1">
      <alignment/>
      <protection/>
    </xf>
    <xf numFmtId="0" fontId="0" fillId="19" borderId="15" xfId="0" applyFill="1" applyBorder="1" applyAlignment="1" applyProtection="1">
      <alignment/>
      <protection/>
    </xf>
    <xf numFmtId="0" fontId="0" fillId="19" borderId="16" xfId="0" applyFill="1" applyBorder="1" applyAlignment="1" applyProtection="1">
      <alignment/>
      <protection/>
    </xf>
    <xf numFmtId="0" fontId="0" fillId="19" borderId="11" xfId="0" applyFill="1" applyBorder="1" applyAlignment="1">
      <alignment/>
    </xf>
    <xf numFmtId="0" fontId="0" fillId="12" borderId="10" xfId="0" applyFill="1" applyBorder="1" applyAlignment="1">
      <alignment horizontal="center" vertical="center"/>
    </xf>
    <xf numFmtId="0" fontId="0" fillId="19" borderId="23" xfId="0" applyFill="1" applyBorder="1" applyAlignment="1">
      <alignment/>
    </xf>
    <xf numFmtId="0" fontId="60" fillId="0" borderId="10" xfId="0" applyFont="1" applyBorder="1" applyAlignment="1" applyProtection="1">
      <alignment horizontal="center" vertical="center"/>
      <protection/>
    </xf>
    <xf numFmtId="0" fontId="0" fillId="19" borderId="21" xfId="0" applyFont="1" applyFill="1" applyBorder="1" applyAlignment="1" applyProtection="1">
      <alignment horizontal="center" vertical="center" wrapText="1"/>
      <protection/>
    </xf>
    <xf numFmtId="0" fontId="5" fillId="0" borderId="10" xfId="0" applyFont="1" applyBorder="1" applyAlignment="1" applyProtection="1">
      <alignment horizontal="justify" vertical="center" wrapText="1"/>
      <protection/>
    </xf>
    <xf numFmtId="172" fontId="5" fillId="0" borderId="10" xfId="50" applyNumberFormat="1" applyFont="1" applyBorder="1" applyAlignment="1" applyProtection="1">
      <alignment/>
      <protection locked="0"/>
    </xf>
    <xf numFmtId="10" fontId="5" fillId="0" borderId="10" xfId="54" applyNumberFormat="1" applyFont="1" applyBorder="1" applyAlignment="1" applyProtection="1">
      <alignment/>
      <protection/>
    </xf>
    <xf numFmtId="10" fontId="5" fillId="0" borderId="10" xfId="54" applyNumberFormat="1" applyFont="1" applyFill="1" applyBorder="1" applyAlignment="1" applyProtection="1">
      <alignment/>
      <protection/>
    </xf>
    <xf numFmtId="172" fontId="5" fillId="0" borderId="10" xfId="50" applyNumberFormat="1" applyFont="1" applyFill="1" applyBorder="1" applyAlignment="1" applyProtection="1">
      <alignment/>
      <protection locked="0"/>
    </xf>
    <xf numFmtId="172" fontId="4" fillId="0" borderId="10" xfId="50" applyNumberFormat="1" applyFont="1" applyFill="1" applyBorder="1" applyAlignment="1" applyProtection="1">
      <alignment/>
      <protection/>
    </xf>
    <xf numFmtId="172" fontId="5" fillId="0" borderId="10" xfId="0" applyNumberFormat="1" applyFont="1" applyBorder="1" applyAlignment="1" applyProtection="1">
      <alignment/>
      <protection/>
    </xf>
    <xf numFmtId="172" fontId="4" fillId="0" borderId="10" xfId="50" applyNumberFormat="1" applyFont="1" applyFill="1" applyBorder="1" applyAlignment="1" applyProtection="1">
      <alignment horizontal="justify" vertical="center" wrapText="1"/>
      <protection/>
    </xf>
    <xf numFmtId="10" fontId="5" fillId="0" borderId="10" xfId="0" applyNumberFormat="1" applyFont="1" applyFill="1" applyBorder="1" applyAlignment="1" applyProtection="1">
      <alignment horizontal="right" vertical="center" wrapText="1"/>
      <protection/>
    </xf>
    <xf numFmtId="10" fontId="64" fillId="16"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justify" vertical="top" wrapText="1"/>
      <protection/>
    </xf>
    <xf numFmtId="14" fontId="68" fillId="0" borderId="10" xfId="0" applyNumberFormat="1" applyFont="1" applyBorder="1" applyAlignment="1" applyProtection="1">
      <alignment horizontal="center" vertical="center"/>
      <protection locked="0"/>
    </xf>
    <xf numFmtId="0" fontId="0" fillId="0" borderId="10" xfId="0" applyFont="1" applyFill="1" applyBorder="1" applyAlignment="1" applyProtection="1">
      <alignment horizontal="justify" vertical="top" wrapText="1"/>
      <protection/>
    </xf>
    <xf numFmtId="0" fontId="69" fillId="0" borderId="12" xfId="0" applyFont="1" applyBorder="1" applyAlignment="1" applyProtection="1">
      <alignment horizontal="center" vertical="center"/>
      <protection/>
    </xf>
    <xf numFmtId="0" fontId="0" fillId="0" borderId="10" xfId="0" applyBorder="1" applyAlignment="1" applyProtection="1">
      <alignment horizontal="left" vertical="center" wrapText="1"/>
      <protection/>
    </xf>
    <xf numFmtId="0" fontId="0" fillId="0" borderId="10" xfId="0" applyFill="1" applyBorder="1" applyAlignment="1" applyProtection="1">
      <alignment horizontal="justify" vertical="top" wrapText="1"/>
      <protection locked="0"/>
    </xf>
    <xf numFmtId="0" fontId="0" fillId="0" borderId="10" xfId="0" applyFill="1" applyBorder="1" applyAlignment="1" applyProtection="1">
      <alignment horizontal="left" vertical="center" wrapText="1"/>
      <protection/>
    </xf>
    <xf numFmtId="10" fontId="37" fillId="0" borderId="10" xfId="0" applyNumberFormat="1" applyFont="1" applyFill="1" applyBorder="1" applyAlignment="1" applyProtection="1">
      <alignment horizontal="center" vertical="center"/>
      <protection/>
    </xf>
    <xf numFmtId="10" fontId="60" fillId="16" borderId="10" xfId="0" applyNumberFormat="1" applyFont="1" applyFill="1" applyBorder="1" applyAlignment="1" applyProtection="1">
      <alignment horizontal="center" vertical="center"/>
      <protection/>
    </xf>
    <xf numFmtId="0" fontId="0" fillId="0" borderId="24" xfId="0" applyFont="1" applyBorder="1" applyAlignment="1" applyProtection="1">
      <alignment horizontal="center" vertical="center" wrapText="1"/>
      <protection/>
    </xf>
    <xf numFmtId="0" fontId="0" fillId="0" borderId="24" xfId="0" applyFont="1" applyBorder="1" applyAlignment="1" applyProtection="1">
      <alignment horizontal="justify" vertical="top" wrapText="1"/>
      <protection/>
    </xf>
    <xf numFmtId="0" fontId="5" fillId="34" borderId="25" xfId="0" applyFont="1" applyFill="1" applyBorder="1" applyAlignment="1" applyProtection="1">
      <alignment horizontal="justify" vertical="top" wrapText="1"/>
      <protection locked="0"/>
    </xf>
    <xf numFmtId="10" fontId="60" fillId="0" borderId="10" xfId="54" applyNumberFormat="1" applyFont="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10" xfId="0" applyFill="1" applyBorder="1" applyAlignment="1" applyProtection="1">
      <alignment horizontal="center" vertical="center"/>
      <protection/>
    </xf>
    <xf numFmtId="10" fontId="0" fillId="0" borderId="10" xfId="54" applyNumberFormat="1" applyFont="1" applyBorder="1" applyAlignment="1" applyProtection="1">
      <alignment horizontal="center" vertical="center"/>
      <protection/>
    </xf>
    <xf numFmtId="10" fontId="0" fillId="0" borderId="10" xfId="54" applyNumberFormat="1" applyFont="1" applyFill="1" applyBorder="1" applyAlignment="1" applyProtection="1">
      <alignment horizontal="center" vertical="center"/>
      <protection/>
    </xf>
    <xf numFmtId="14" fontId="68" fillId="0" borderId="10" xfId="0" applyNumberFormat="1" applyFont="1" applyFill="1" applyBorder="1" applyAlignment="1" applyProtection="1">
      <alignment horizontal="center" vertical="center"/>
      <protection locked="0"/>
    </xf>
    <xf numFmtId="0" fontId="5" fillId="0" borderId="10" xfId="0" applyFont="1" applyBorder="1" applyAlignment="1" applyProtection="1">
      <alignment horizontal="justify" vertical="top" wrapText="1"/>
      <protection/>
    </xf>
    <xf numFmtId="0" fontId="0" fillId="0" borderId="10" xfId="0" applyFont="1" applyFill="1" applyBorder="1" applyAlignment="1" applyProtection="1">
      <alignment horizontal="justify" vertical="center" wrapText="1"/>
      <protection/>
    </xf>
    <xf numFmtId="0" fontId="0" fillId="19" borderId="0" xfId="0" applyFill="1" applyAlignment="1">
      <alignment/>
    </xf>
    <xf numFmtId="0" fontId="0" fillId="19" borderId="0" xfId="0" applyFill="1" applyBorder="1" applyAlignment="1">
      <alignment/>
    </xf>
    <xf numFmtId="10" fontId="37" fillId="10" borderId="10" xfId="0" applyNumberFormat="1" applyFont="1" applyFill="1" applyBorder="1" applyAlignment="1" applyProtection="1">
      <alignment horizontal="center" vertical="center"/>
      <protection/>
    </xf>
    <xf numFmtId="10" fontId="60" fillId="0" borderId="10" xfId="0" applyNumberFormat="1" applyFont="1" applyFill="1" applyBorder="1" applyAlignment="1" applyProtection="1">
      <alignment horizontal="center" vertical="center"/>
      <protection/>
    </xf>
    <xf numFmtId="0" fontId="0" fillId="0" borderId="12" xfId="0" applyFont="1" applyFill="1" applyBorder="1" applyAlignment="1" applyProtection="1">
      <alignment horizontal="justify" vertical="top" wrapText="1"/>
      <protection/>
    </xf>
    <xf numFmtId="10" fontId="0" fillId="0" borderId="10" xfId="54"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xf>
    <xf numFmtId="10" fontId="60" fillId="19" borderId="19" xfId="54" applyNumberFormat="1" applyFont="1" applyFill="1" applyBorder="1" applyAlignment="1" applyProtection="1">
      <alignment horizontal="center" vertical="center" wrapText="1"/>
      <protection/>
    </xf>
    <xf numFmtId="0" fontId="0" fillId="0" borderId="10" xfId="0" applyBorder="1" applyAlignment="1" applyProtection="1">
      <alignment horizontal="left" vertical="center"/>
      <protection/>
    </xf>
    <xf numFmtId="0" fontId="5" fillId="0" borderId="10" xfId="0" applyFont="1" applyFill="1" applyBorder="1" applyAlignment="1" applyProtection="1">
      <alignment horizontal="justify" vertical="top" wrapText="1"/>
      <protection locked="0"/>
    </xf>
    <xf numFmtId="0" fontId="0" fillId="0" borderId="10" xfId="0" applyBorder="1" applyAlignment="1">
      <alignment horizontal="left" vertical="center"/>
    </xf>
    <xf numFmtId="0" fontId="0" fillId="0" borderId="26" xfId="0" applyFill="1" applyBorder="1" applyAlignment="1">
      <alignment horizontal="left" vertical="center"/>
    </xf>
    <xf numFmtId="0" fontId="0" fillId="0" borderId="27" xfId="0" applyFont="1" applyBorder="1" applyAlignment="1" applyProtection="1">
      <alignment horizontal="justify" vertical="top" wrapText="1"/>
      <protection/>
    </xf>
    <xf numFmtId="0" fontId="0" fillId="0" borderId="10" xfId="0" applyFont="1" applyBorder="1" applyAlignment="1" applyProtection="1">
      <alignment horizontal="center" vertical="center" wrapText="1"/>
      <protection/>
    </xf>
    <xf numFmtId="0" fontId="70" fillId="0" borderId="10" xfId="0" applyFont="1" applyBorder="1" applyAlignment="1" applyProtection="1">
      <alignment horizontal="center" vertical="center"/>
      <protection locked="0"/>
    </xf>
    <xf numFmtId="0" fontId="70" fillId="18" borderId="21" xfId="0" applyFont="1" applyFill="1" applyBorder="1" applyAlignment="1" applyProtection="1">
      <alignment horizontal="center" vertical="center" wrapText="1"/>
      <protection/>
    </xf>
    <xf numFmtId="173" fontId="5" fillId="0" borderId="10" xfId="54" applyNumberFormat="1" applyFont="1" applyBorder="1" applyAlignment="1" applyProtection="1">
      <alignment horizontal="center" vertical="center" wrapText="1"/>
      <protection/>
    </xf>
    <xf numFmtId="0" fontId="71" fillId="0" borderId="10" xfId="0" applyFont="1" applyFill="1" applyBorder="1" applyAlignment="1" applyProtection="1">
      <alignment horizontal="justify" vertical="top" wrapText="1"/>
      <protection locked="0"/>
    </xf>
    <xf numFmtId="0" fontId="70" fillId="0" borderId="10" xfId="0" applyFont="1" applyBorder="1" applyAlignment="1" applyProtection="1">
      <alignment horizontal="left" vertical="center"/>
      <protection locked="0"/>
    </xf>
    <xf numFmtId="0" fontId="70" fillId="0" borderId="10" xfId="0" applyFont="1" applyBorder="1" applyAlignment="1" applyProtection="1">
      <alignment horizontal="left" vertical="center"/>
      <protection/>
    </xf>
    <xf numFmtId="10" fontId="70" fillId="0" borderId="10" xfId="54" applyNumberFormat="1" applyFont="1" applyBorder="1" applyAlignment="1" applyProtection="1">
      <alignment horizontal="center" vertical="center"/>
      <protection/>
    </xf>
    <xf numFmtId="10" fontId="70" fillId="0" borderId="24" xfId="54" applyNumberFormat="1" applyFont="1" applyBorder="1" applyAlignment="1" applyProtection="1">
      <alignment horizontal="center" vertical="center"/>
      <protection/>
    </xf>
    <xf numFmtId="0" fontId="5" fillId="0" borderId="10" xfId="0" applyFont="1" applyFill="1" applyBorder="1" applyAlignment="1" applyProtection="1">
      <alignment horizontal="justify" vertical="top" wrapText="1"/>
      <protection/>
    </xf>
    <xf numFmtId="0" fontId="4" fillId="0" borderId="10" xfId="0" applyFont="1" applyBorder="1" applyAlignment="1" applyProtection="1">
      <alignment vertical="center" wrapText="1"/>
      <protection/>
    </xf>
    <xf numFmtId="0" fontId="60" fillId="0" borderId="1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justify" vertical="top" wrapText="1"/>
      <protection locked="0"/>
    </xf>
    <xf numFmtId="173" fontId="5" fillId="0" borderId="10" xfId="54" applyNumberFormat="1" applyFont="1" applyFill="1" applyBorder="1" applyAlignment="1" applyProtection="1">
      <alignment horizontal="center" vertical="center" wrapText="1"/>
      <protection/>
    </xf>
    <xf numFmtId="0" fontId="55" fillId="0" borderId="10" xfId="0" applyFont="1" applyFill="1" applyBorder="1" applyAlignment="1" applyProtection="1">
      <alignment horizontal="justify" vertical="top" wrapText="1"/>
      <protection/>
    </xf>
    <xf numFmtId="0" fontId="0" fillId="0" borderId="10" xfId="0" applyFont="1" applyFill="1" applyBorder="1" applyAlignment="1" applyProtection="1">
      <alignment horizontal="justify" vertical="top" wrapText="1"/>
      <protection/>
    </xf>
    <xf numFmtId="0" fontId="5" fillId="34"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justify" vertical="top" wrapText="1"/>
      <protection/>
    </xf>
    <xf numFmtId="0" fontId="0" fillId="0" borderId="21" xfId="0" applyFont="1" applyFill="1" applyBorder="1" applyAlignment="1" applyProtection="1">
      <alignment horizontal="center" vertical="center" wrapText="1"/>
      <protection/>
    </xf>
    <xf numFmtId="14" fontId="68" fillId="0" borderId="10" xfId="0" applyNumberFormat="1" applyFont="1" applyFill="1" applyBorder="1" applyAlignment="1" applyProtection="1">
      <alignment horizontal="center" vertical="center" wrapText="1"/>
      <protection/>
    </xf>
    <xf numFmtId="0" fontId="71" fillId="0" borderId="10" xfId="0" applyFont="1" applyFill="1" applyBorder="1" applyAlignment="1" applyProtection="1">
      <alignment horizontal="justify" vertical="top" wrapText="1"/>
      <protection/>
    </xf>
    <xf numFmtId="0" fontId="5" fillId="7" borderId="10" xfId="0" applyFont="1" applyFill="1" applyBorder="1" applyAlignment="1">
      <alignment/>
    </xf>
    <xf numFmtId="10" fontId="5" fillId="0" borderId="10" xfId="54" applyNumberFormat="1" applyFont="1" applyBorder="1" applyAlignment="1">
      <alignment/>
    </xf>
    <xf numFmtId="10" fontId="5" fillId="0" borderId="10" xfId="0" applyNumberFormat="1" applyFont="1" applyBorder="1" applyAlignment="1">
      <alignment/>
    </xf>
    <xf numFmtId="0" fontId="5" fillId="7" borderId="10" xfId="0" applyFont="1" applyFill="1" applyBorder="1" applyAlignment="1">
      <alignment wrapText="1"/>
    </xf>
    <xf numFmtId="10" fontId="5" fillId="0" borderId="10" xfId="54" applyNumberFormat="1" applyFont="1" applyFill="1" applyBorder="1" applyAlignment="1">
      <alignment/>
    </xf>
    <xf numFmtId="0" fontId="4" fillId="0" borderId="24" xfId="0" applyFont="1" applyFill="1" applyBorder="1" applyAlignment="1">
      <alignment horizontal="center" vertical="center"/>
    </xf>
    <xf numFmtId="0" fontId="0" fillId="4" borderId="10" xfId="0" applyFill="1" applyBorder="1" applyAlignment="1">
      <alignment horizontal="center"/>
    </xf>
    <xf numFmtId="0" fontId="0" fillId="19" borderId="22" xfId="0" applyFill="1" applyBorder="1" applyAlignment="1">
      <alignment horizontal="center"/>
    </xf>
    <xf numFmtId="0" fontId="0" fillId="19" borderId="28" xfId="0" applyFill="1" applyBorder="1" applyAlignment="1">
      <alignment horizontal="center"/>
    </xf>
    <xf numFmtId="0" fontId="0" fillId="19" borderId="29" xfId="0" applyFill="1" applyBorder="1" applyAlignment="1">
      <alignment horizontal="center"/>
    </xf>
    <xf numFmtId="0" fontId="0" fillId="19" borderId="30" xfId="0" applyFill="1" applyBorder="1" applyAlignment="1">
      <alignment horizontal="center"/>
    </xf>
    <xf numFmtId="0" fontId="0" fillId="19" borderId="31" xfId="0" applyFill="1" applyBorder="1" applyAlignment="1">
      <alignment horizontal="center"/>
    </xf>
    <xf numFmtId="0" fontId="0" fillId="19" borderId="32" xfId="0" applyFill="1" applyBorder="1" applyAlignment="1">
      <alignment horizontal="center"/>
    </xf>
    <xf numFmtId="0" fontId="72" fillId="4" borderId="0" xfId="0" applyFont="1" applyFill="1" applyAlignment="1" applyProtection="1">
      <alignment horizontal="center" vertical="center"/>
      <protection/>
    </xf>
    <xf numFmtId="0" fontId="72" fillId="4" borderId="0" xfId="0" applyFont="1" applyFill="1" applyBorder="1" applyAlignment="1" applyProtection="1">
      <alignment horizontal="center" vertical="center" wrapText="1"/>
      <protection/>
    </xf>
    <xf numFmtId="0" fontId="40" fillId="0" borderId="13" xfId="0" applyFont="1" applyFill="1" applyBorder="1" applyAlignment="1" applyProtection="1">
      <alignment horizontal="center" vertical="center" wrapText="1"/>
      <protection/>
    </xf>
    <xf numFmtId="0" fontId="40" fillId="0" borderId="12" xfId="0" applyFont="1" applyFill="1" applyBorder="1" applyAlignment="1" applyProtection="1">
      <alignment horizontal="center" vertical="center" wrapText="1"/>
      <protection/>
    </xf>
    <xf numFmtId="0" fontId="67" fillId="18" borderId="13" xfId="0" applyFont="1" applyFill="1" applyBorder="1" applyAlignment="1" applyProtection="1">
      <alignment horizontal="center" vertical="center" wrapText="1"/>
      <protection/>
    </xf>
    <xf numFmtId="0" fontId="67" fillId="18" borderId="22" xfId="0" applyFont="1" applyFill="1" applyBorder="1" applyAlignment="1" applyProtection="1">
      <alignment horizontal="center" vertical="center" wrapText="1"/>
      <protection/>
    </xf>
    <xf numFmtId="0" fontId="67" fillId="18" borderId="12" xfId="0" applyFont="1" applyFill="1" applyBorder="1" applyAlignment="1" applyProtection="1">
      <alignment horizontal="center" vertical="center" wrapText="1"/>
      <protection/>
    </xf>
    <xf numFmtId="0" fontId="73" fillId="0" borderId="33" xfId="0" applyFont="1" applyFill="1" applyBorder="1" applyAlignment="1" applyProtection="1">
      <alignment horizontal="left" vertical="center" wrapText="1"/>
      <protection/>
    </xf>
    <xf numFmtId="0" fontId="73" fillId="19" borderId="34" xfId="0" applyFont="1" applyFill="1" applyBorder="1" applyAlignment="1" applyProtection="1">
      <alignment horizontal="left"/>
      <protection/>
    </xf>
    <xf numFmtId="0" fontId="67" fillId="19" borderId="15" xfId="0" applyFont="1" applyFill="1" applyBorder="1" applyAlignment="1" applyProtection="1">
      <alignment horizontal="center"/>
      <protection/>
    </xf>
    <xf numFmtId="0" fontId="67" fillId="19" borderId="16" xfId="0" applyFont="1" applyFill="1" applyBorder="1" applyAlignment="1" applyProtection="1">
      <alignment horizontal="center"/>
      <protection/>
    </xf>
    <xf numFmtId="0" fontId="60" fillId="9" borderId="10" xfId="0" applyFont="1" applyFill="1" applyBorder="1" applyAlignment="1" applyProtection="1">
      <alignment horizontal="center"/>
      <protection/>
    </xf>
    <xf numFmtId="0" fontId="0" fillId="0" borderId="2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10" fontId="37" fillId="16" borderId="13" xfId="0" applyNumberFormat="1" applyFont="1" applyFill="1" applyBorder="1" applyAlignment="1" applyProtection="1">
      <alignment horizontal="center"/>
      <protection/>
    </xf>
    <xf numFmtId="10" fontId="37" fillId="16" borderId="22" xfId="0" applyNumberFormat="1" applyFont="1" applyFill="1" applyBorder="1" applyAlignment="1" applyProtection="1">
      <alignment horizontal="center"/>
      <protection/>
    </xf>
    <xf numFmtId="10" fontId="37" fillId="16" borderId="12" xfId="0" applyNumberFormat="1" applyFont="1" applyFill="1" applyBorder="1" applyAlignment="1" applyProtection="1">
      <alignment horizontal="center"/>
      <protection/>
    </xf>
    <xf numFmtId="0" fontId="68" fillId="0" borderId="10" xfId="0" applyFont="1" applyBorder="1" applyAlignment="1" applyProtection="1">
      <alignment horizontal="justify" vertical="top" wrapText="1"/>
      <protection locked="0"/>
    </xf>
    <xf numFmtId="0" fontId="0" fillId="0" borderId="21"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10" fillId="0" borderId="13" xfId="0" applyFont="1" applyBorder="1" applyAlignment="1" applyProtection="1">
      <alignment horizontal="left" vertical="center"/>
      <protection/>
    </xf>
    <xf numFmtId="0" fontId="10" fillId="0" borderId="22" xfId="0" applyFont="1" applyBorder="1" applyAlignment="1" applyProtection="1">
      <alignment horizontal="left" vertical="center"/>
      <protection/>
    </xf>
    <xf numFmtId="0" fontId="10" fillId="0" borderId="12" xfId="0" applyFont="1" applyBorder="1" applyAlignment="1" applyProtection="1">
      <alignment horizontal="left" vertical="center"/>
      <protection/>
    </xf>
    <xf numFmtId="0" fontId="64" fillId="0" borderId="13" xfId="0" applyFont="1" applyBorder="1" applyAlignment="1" applyProtection="1">
      <alignment horizontal="left" vertical="center"/>
      <protection/>
    </xf>
    <xf numFmtId="0" fontId="64" fillId="0" borderId="22" xfId="0" applyFont="1" applyBorder="1" applyAlignment="1" applyProtection="1">
      <alignment horizontal="left" vertical="center"/>
      <protection/>
    </xf>
    <xf numFmtId="0" fontId="64" fillId="0" borderId="12" xfId="0" applyFont="1" applyBorder="1" applyAlignment="1" applyProtection="1">
      <alignment horizontal="left" vertical="center"/>
      <protection/>
    </xf>
    <xf numFmtId="0" fontId="67" fillId="18" borderId="13" xfId="0" applyFont="1" applyFill="1" applyBorder="1" applyAlignment="1" applyProtection="1">
      <alignment horizontal="center" vertical="center"/>
      <protection/>
    </xf>
    <xf numFmtId="0" fontId="67" fillId="18" borderId="22" xfId="0" applyFont="1" applyFill="1" applyBorder="1" applyAlignment="1" applyProtection="1">
      <alignment horizontal="center" vertical="center"/>
      <protection/>
    </xf>
    <xf numFmtId="0" fontId="67" fillId="18" borderId="12" xfId="0" applyFont="1" applyFill="1" applyBorder="1" applyAlignment="1" applyProtection="1">
      <alignment horizontal="center" vertical="center"/>
      <protection/>
    </xf>
    <xf numFmtId="0" fontId="0" fillId="0" borderId="2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67" fillId="19" borderId="14" xfId="0" applyFont="1" applyFill="1" applyBorder="1" applyAlignment="1" applyProtection="1">
      <alignment horizontal="center"/>
      <protection/>
    </xf>
    <xf numFmtId="0" fontId="70" fillId="0" borderId="21" xfId="0" applyFont="1" applyBorder="1" applyAlignment="1" applyProtection="1">
      <alignment horizontal="center" vertical="center"/>
      <protection/>
    </xf>
    <xf numFmtId="0" fontId="70" fillId="0" borderId="26" xfId="0" applyFont="1" applyBorder="1" applyAlignment="1" applyProtection="1">
      <alignment horizontal="center" vertical="center"/>
      <protection/>
    </xf>
    <xf numFmtId="0" fontId="70" fillId="0" borderId="24" xfId="0" applyFont="1" applyBorder="1" applyAlignment="1" applyProtection="1">
      <alignment horizontal="center" vertical="center"/>
      <protection/>
    </xf>
    <xf numFmtId="10" fontId="42" fillId="16" borderId="21" xfId="54" applyNumberFormat="1" applyFont="1" applyFill="1" applyBorder="1" applyAlignment="1" applyProtection="1">
      <alignment horizontal="center" vertical="center"/>
      <protection/>
    </xf>
    <xf numFmtId="10" fontId="42" fillId="16" borderId="26" xfId="54" applyNumberFormat="1" applyFont="1" applyFill="1" applyBorder="1" applyAlignment="1" applyProtection="1">
      <alignment horizontal="center" vertical="center"/>
      <protection/>
    </xf>
    <xf numFmtId="10" fontId="42" fillId="16" borderId="24" xfId="54" applyNumberFormat="1" applyFont="1" applyFill="1" applyBorder="1" applyAlignment="1" applyProtection="1">
      <alignment horizontal="center" vertical="center"/>
      <protection/>
    </xf>
    <xf numFmtId="9" fontId="0" fillId="0" borderId="21" xfId="54" applyFont="1" applyFill="1" applyBorder="1" applyAlignment="1" applyProtection="1">
      <alignment horizontal="justify" vertical="top" wrapText="1"/>
      <protection locked="0"/>
    </xf>
    <xf numFmtId="9" fontId="0" fillId="0" borderId="26" xfId="54" applyFont="1" applyFill="1" applyBorder="1" applyAlignment="1" applyProtection="1">
      <alignment horizontal="justify" vertical="top" wrapText="1"/>
      <protection locked="0"/>
    </xf>
    <xf numFmtId="9" fontId="0" fillId="0" borderId="24" xfId="54" applyFont="1" applyFill="1" applyBorder="1" applyAlignment="1" applyProtection="1">
      <alignment horizontal="justify" vertical="top" wrapText="1"/>
      <protection locked="0"/>
    </xf>
    <xf numFmtId="0" fontId="0" fillId="0" borderId="13"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5" fillId="34" borderId="10" xfId="0" applyFont="1" applyFill="1" applyBorder="1" applyAlignment="1" applyProtection="1">
      <alignment horizontal="justify" vertical="top" wrapText="1"/>
      <protection locked="0"/>
    </xf>
    <xf numFmtId="0" fontId="73" fillId="19" borderId="34" xfId="0" applyFont="1" applyFill="1" applyBorder="1" applyAlignment="1">
      <alignment horizontal="left"/>
    </xf>
    <xf numFmtId="0" fontId="4" fillId="0" borderId="13" xfId="0" applyFont="1" applyBorder="1" applyAlignment="1" applyProtection="1">
      <alignment horizontal="left" vertical="center"/>
      <protection/>
    </xf>
    <xf numFmtId="0" fontId="4" fillId="0" borderId="22"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10" fontId="60" fillId="19" borderId="19" xfId="54" applyNumberFormat="1"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1" xfId="0" applyFont="1" applyBorder="1" applyAlignment="1" applyProtection="1">
      <alignment horizontal="justify" vertical="top" wrapText="1"/>
      <protection/>
    </xf>
    <xf numFmtId="0" fontId="0" fillId="0" borderId="24" xfId="0" applyFont="1" applyBorder="1" applyAlignment="1" applyProtection="1">
      <alignment horizontal="justify" vertical="top" wrapText="1"/>
      <protection/>
    </xf>
    <xf numFmtId="10" fontId="60" fillId="0" borderId="21" xfId="54" applyNumberFormat="1" applyFont="1" applyBorder="1" applyAlignment="1" applyProtection="1">
      <alignment horizontal="center" vertical="center" wrapText="1"/>
      <protection/>
    </xf>
    <xf numFmtId="10" fontId="60" fillId="0" borderId="24" xfId="54" applyNumberFormat="1" applyFont="1" applyBorder="1" applyAlignment="1" applyProtection="1">
      <alignment horizontal="center" vertical="center" wrapText="1"/>
      <protection/>
    </xf>
    <xf numFmtId="0" fontId="0" fillId="9" borderId="21" xfId="0" applyFont="1" applyFill="1" applyBorder="1" applyAlignment="1" applyProtection="1">
      <alignment horizontal="center" vertical="center" wrapText="1"/>
      <protection/>
    </xf>
    <xf numFmtId="0" fontId="0" fillId="9" borderId="24" xfId="0" applyFont="1" applyFill="1" applyBorder="1" applyAlignment="1" applyProtection="1">
      <alignment horizontal="center" vertical="center" wrapText="1"/>
      <protection/>
    </xf>
    <xf numFmtId="0" fontId="0" fillId="9" borderId="35" xfId="0" applyFont="1" applyFill="1" applyBorder="1" applyAlignment="1" applyProtection="1">
      <alignment horizontal="center" vertical="center" wrapText="1"/>
      <protection/>
    </xf>
    <xf numFmtId="0" fontId="0" fillId="9" borderId="28" xfId="0" applyFont="1" applyFill="1" applyBorder="1" applyAlignment="1" applyProtection="1">
      <alignment horizontal="center" vertical="center" wrapText="1"/>
      <protection/>
    </xf>
    <xf numFmtId="0" fontId="0" fillId="9" borderId="25" xfId="0" applyFont="1" applyFill="1" applyBorder="1" applyAlignment="1" applyProtection="1">
      <alignment horizontal="center" vertical="center" wrapText="1"/>
      <protection/>
    </xf>
    <xf numFmtId="0" fontId="0" fillId="9" borderId="27" xfId="0"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60" fillId="0" borderId="13" xfId="0" applyFont="1" applyBorder="1" applyAlignment="1" applyProtection="1">
      <alignment horizontal="left" vertical="center"/>
      <protection/>
    </xf>
    <xf numFmtId="0" fontId="60" fillId="0" borderId="22" xfId="0" applyFont="1" applyBorder="1" applyAlignment="1" applyProtection="1">
      <alignment horizontal="left" vertical="center"/>
      <protection/>
    </xf>
    <xf numFmtId="0" fontId="60" fillId="0" borderId="12" xfId="0" applyFont="1" applyBorder="1" applyAlignment="1" applyProtection="1">
      <alignment horizontal="left" vertical="center"/>
      <protection/>
    </xf>
    <xf numFmtId="0" fontId="67" fillId="18" borderId="13" xfId="0" applyFont="1" applyFill="1" applyBorder="1" applyAlignment="1" applyProtection="1">
      <alignment horizontal="center" vertical="center"/>
      <protection locked="0"/>
    </xf>
    <xf numFmtId="0" fontId="67" fillId="18" borderId="22" xfId="0" applyFont="1" applyFill="1" applyBorder="1" applyAlignment="1" applyProtection="1">
      <alignment horizontal="center" vertical="center"/>
      <protection locked="0"/>
    </xf>
    <xf numFmtId="0" fontId="67" fillId="18" borderId="12" xfId="0" applyFont="1" applyFill="1" applyBorder="1" applyAlignment="1" applyProtection="1">
      <alignment horizontal="center" vertical="center"/>
      <protection locked="0"/>
    </xf>
    <xf numFmtId="0" fontId="5" fillId="9" borderId="21" xfId="0" applyFont="1" applyFill="1" applyBorder="1" applyAlignment="1" applyProtection="1">
      <alignment horizontal="center" vertical="center" wrapText="1"/>
      <protection/>
    </xf>
    <xf numFmtId="0" fontId="5" fillId="9" borderId="24"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b/>
        <i val="0"/>
        <color theme="0"/>
      </font>
      <fill>
        <patternFill>
          <bgColor rgb="FFFF0000"/>
        </patternFill>
      </fill>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83"/>
          <c:w val="0.95525"/>
          <c:h val="0.5985"/>
        </c:manualLayout>
      </c:layout>
      <c:lineChart>
        <c:grouping val="standard"/>
        <c:varyColors val="0"/>
        <c:ser>
          <c:idx val="0"/>
          <c:order val="0"/>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FFFF"/>
              </a:solidFill>
              <a:ln>
                <a:solidFill>
                  <a:srgbClr val="666699"/>
                </a:solidFill>
              </a:ln>
            </c:spPr>
          </c:marker>
          <c:dLbls>
            <c:dLbl>
              <c:idx val="0"/>
              <c:layout>
                <c:manualLayout>
                  <c:x val="0"/>
                  <c:y val="0"/>
                </c:manualLayout>
              </c:layout>
              <c:txPr>
                <a:bodyPr vert="horz" rot="0" anchor="ctr"/>
                <a:lstStyle/>
                <a:p>
                  <a:pPr algn="ctr">
                    <a:defRPr lang="en-US" cap="none" sz="700" b="1" i="0" u="none" baseline="0">
                      <a:solidFill>
                        <a:srgbClr val="333399"/>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1" i="0" u="none" baseline="0">
                      <a:solidFill>
                        <a:srgbClr val="333399"/>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1" i="0" u="none" baseline="0">
                      <a:solidFill>
                        <a:srgbClr val="333399"/>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1" i="0" u="none" baseline="0">
                      <a:solidFill>
                        <a:srgbClr val="333399"/>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1" i="0" u="none" baseline="0">
                      <a:solidFill>
                        <a:srgbClr val="333399"/>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1" i="0" u="none" baseline="0">
                      <a:solidFill>
                        <a:srgbClr val="333399"/>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solidFill>
                        <a:srgbClr val="FF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1" i="0" u="none" baseline="0">
                    <a:solidFill>
                      <a:srgbClr val="FF0000"/>
                    </a:solidFill>
                    <a:latin typeface="Calibri"/>
                    <a:ea typeface="Calibri"/>
                    <a:cs typeface="Calibri"/>
                  </a:defRPr>
                </a:pPr>
              </a:p>
            </c:txPr>
            <c:showLegendKey val="0"/>
            <c:showVal val="1"/>
            <c:showBubbleSize val="0"/>
            <c:showCatName val="0"/>
            <c:showSerName val="0"/>
            <c:showLeaderLines val="1"/>
            <c:showPercent val="0"/>
          </c:dLbls>
          <c:val>
            <c:numRef>
              <c:f>Matriz!$D$4:$D$10</c:f>
              <c:numCache/>
            </c:numRef>
          </c:val>
          <c:smooth val="0"/>
        </c:ser>
        <c:ser>
          <c:idx val="1"/>
          <c:order val="1"/>
          <c:spPr>
            <a:ln w="381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square"/>
            <c:size val="11"/>
            <c:spPr>
              <a:solidFill>
                <a:srgbClr val="993366"/>
              </a:solidFill>
              <a:ln>
                <a:solidFill>
                  <a:srgbClr val="993366"/>
                </a:solidFill>
              </a:ln>
            </c:spPr>
          </c:marker>
          <c:val>
            <c:numRef>
              <c:f>Matriz!$D$4:$D$10</c:f>
              <c:numCache/>
            </c:numRef>
          </c:val>
          <c:smooth val="0"/>
        </c:ser>
        <c:marker val="1"/>
        <c:axId val="57473378"/>
        <c:axId val="47498355"/>
      </c:lineChart>
      <c:catAx>
        <c:axId val="57473378"/>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prstDash val="sysDot"/>
          </a:ln>
        </c:spPr>
        <c:txPr>
          <a:bodyPr vert="horz" rot="0"/>
          <a:lstStyle/>
          <a:p>
            <a:pPr>
              <a:defRPr lang="en-US" cap="none" sz="600" b="1" i="0" u="none" baseline="0">
                <a:solidFill>
                  <a:srgbClr val="000000"/>
                </a:solidFill>
                <a:latin typeface="Calibri"/>
                <a:ea typeface="Calibri"/>
                <a:cs typeface="Calibri"/>
              </a:defRPr>
            </a:pPr>
          </a:p>
        </c:txPr>
        <c:crossAx val="47498355"/>
        <c:crosses val="autoZero"/>
        <c:auto val="1"/>
        <c:lblOffset val="100"/>
        <c:tickLblSkip val="1"/>
        <c:noMultiLvlLbl val="0"/>
      </c:catAx>
      <c:valAx>
        <c:axId val="47498355"/>
        <c:scaling>
          <c:orientation val="minMax"/>
        </c:scaling>
        <c:axPos val="l"/>
        <c:majorGridlines>
          <c:spPr>
            <a:ln w="3175">
              <a:solidFill>
                <a:srgbClr val="808080"/>
              </a:solidFill>
              <a:prstDash val="sysDot"/>
            </a:ln>
          </c:spPr>
        </c:majorGridlines>
        <c:delete val="1"/>
        <c:majorTickMark val="out"/>
        <c:minorTickMark val="none"/>
        <c:tickLblPos val="nextTo"/>
        <c:crossAx val="57473378"/>
        <c:crossesAt val="1"/>
        <c:crossBetween val="between"/>
        <c:dispUnits/>
      </c:valAx>
      <c:spPr>
        <a:solidFill>
          <a:srgbClr val="B7DEE8"/>
        </a:solidFill>
        <a:ln w="3175">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3125"/>
          <c:w val="0.96025"/>
          <c:h val="0.977"/>
        </c:manualLayout>
      </c:layout>
      <c:barChart>
        <c:barDir val="col"/>
        <c:grouping val="clustered"/>
        <c:varyColors val="0"/>
        <c:ser>
          <c:idx val="0"/>
          <c:order val="0"/>
          <c:tx>
            <c:strRef>
              <c:f>Presupuesto!$F$3:$F$4</c:f>
              <c:strCache>
                <c:ptCount val="1"/>
                <c:pt idx="0">
                  <c:v>DIRECCIÓN DE CONTROL INTERNO Porcentaje  Inversión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3366"/>
                    </a:solidFill>
                    <a:latin typeface="Calibri"/>
                    <a:ea typeface="Calibri"/>
                    <a:cs typeface="Calibri"/>
                  </a:defRPr>
                </a:pPr>
              </a:p>
            </c:txPr>
            <c:showLegendKey val="0"/>
            <c:showVal val="1"/>
            <c:showBubbleSize val="0"/>
            <c:showCatName val="0"/>
            <c:showSerName val="0"/>
            <c:showPercent val="0"/>
          </c:dLbls>
          <c:cat>
            <c:strRef>
              <c:f>Presupuesto!$D$13</c:f>
              <c:strCache/>
            </c:strRef>
          </c:cat>
          <c:val>
            <c:numRef>
              <c:f>Presupuesto!$F$13</c:f>
              <c:numCache/>
            </c:numRef>
          </c:val>
        </c:ser>
        <c:overlap val="-27"/>
        <c:gapWidth val="219"/>
        <c:axId val="24832012"/>
        <c:axId val="22161517"/>
      </c:barChart>
      <c:catAx>
        <c:axId val="248320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latin typeface="Calibri"/>
                <a:ea typeface="Calibri"/>
                <a:cs typeface="Calibri"/>
              </a:defRPr>
            </a:pPr>
          </a:p>
        </c:txPr>
        <c:crossAx val="22161517"/>
        <c:crosses val="autoZero"/>
        <c:auto val="1"/>
        <c:lblOffset val="100"/>
        <c:tickLblSkip val="1"/>
        <c:noMultiLvlLbl val="0"/>
      </c:catAx>
      <c:valAx>
        <c:axId val="22161517"/>
        <c:scaling>
          <c:orientation val="minMax"/>
        </c:scaling>
        <c:axPos val="l"/>
        <c:delete val="1"/>
        <c:majorTickMark val="out"/>
        <c:minorTickMark val="none"/>
        <c:tickLblPos val="nextTo"/>
        <c:crossAx val="2483201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0.508</cdr:y>
    </cdr:from>
    <cdr:to>
      <cdr:x>0.25175</cdr:x>
      <cdr:y>1</cdr:y>
    </cdr:to>
    <cdr:sp fLocksText="0">
      <cdr:nvSpPr>
        <cdr:cNvPr id="1" name="1 CuadroTexto"/>
        <cdr:cNvSpPr txBox="1">
          <a:spLocks noChangeArrowheads="1"/>
        </cdr:cNvSpPr>
      </cdr:nvSpPr>
      <cdr:spPr>
        <a:xfrm>
          <a:off x="28575" y="771525"/>
          <a:ext cx="1133475" cy="8096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7</xdr:col>
      <xdr:colOff>0</xdr:colOff>
      <xdr:row>11</xdr:row>
      <xdr:rowOff>9525</xdr:rowOff>
    </xdr:to>
    <xdr:graphicFrame>
      <xdr:nvGraphicFramePr>
        <xdr:cNvPr id="1" name="1 Gráfico"/>
        <xdr:cNvGraphicFramePr/>
      </xdr:nvGraphicFramePr>
      <xdr:xfrm>
        <a:off x="6686550" y="400050"/>
        <a:ext cx="4629150" cy="1533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1800225</xdr:colOff>
      <xdr:row>15</xdr:row>
      <xdr:rowOff>76200</xdr:rowOff>
    </xdr:from>
    <xdr:to>
      <xdr:col>5</xdr:col>
      <xdr:colOff>190500</xdr:colOff>
      <xdr:row>29</xdr:row>
      <xdr:rowOff>114300</xdr:rowOff>
    </xdr:to>
    <xdr:graphicFrame>
      <xdr:nvGraphicFramePr>
        <xdr:cNvPr id="1" name="Gráfico 2"/>
        <xdr:cNvGraphicFramePr/>
      </xdr:nvGraphicFramePr>
      <xdr:xfrm>
        <a:off x="2543175" y="3409950"/>
        <a:ext cx="4991100" cy="2705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G57"/>
  <sheetViews>
    <sheetView zoomScalePageLayoutView="0" workbookViewId="0" topLeftCell="A1">
      <selection activeCell="F2" sqref="F2:H12"/>
    </sheetView>
  </sheetViews>
  <sheetFormatPr defaultColWidth="11.421875" defaultRowHeight="15"/>
  <cols>
    <col min="1" max="1" width="3.7109375" style="2" customWidth="1"/>
    <col min="2" max="2" width="3.7109375" style="0" customWidth="1"/>
    <col min="3" max="3" width="76.421875" style="0" customWidth="1"/>
    <col min="4" max="4" width="11.421875" style="0" customWidth="1"/>
    <col min="5" max="5" width="3.28125" style="0" customWidth="1"/>
    <col min="6" max="6" width="1.7109375" style="0" customWidth="1"/>
    <col min="7" max="7" width="69.421875" style="0" customWidth="1"/>
    <col min="8" max="8" width="3.7109375" style="0" customWidth="1"/>
    <col min="9" max="9" width="3.7109375" style="2" customWidth="1"/>
    <col min="10" max="10" width="3.7109375" style="0" customWidth="1"/>
    <col min="11" max="110" width="2.7109375" style="14" customWidth="1"/>
    <col min="111" max="111" width="11.421875" style="14" customWidth="1"/>
  </cols>
  <sheetData>
    <row r="1" spans="11:111" s="2" customFormat="1" ht="15.75" thickBot="1">
      <c r="K1" s="14">
        <v>1</v>
      </c>
      <c r="L1" s="14">
        <v>2</v>
      </c>
      <c r="M1" s="14">
        <v>3</v>
      </c>
      <c r="N1" s="14">
        <v>4</v>
      </c>
      <c r="O1" s="14">
        <v>5</v>
      </c>
      <c r="P1" s="14">
        <v>6</v>
      </c>
      <c r="Q1" s="14">
        <v>7</v>
      </c>
      <c r="R1" s="14">
        <v>8</v>
      </c>
      <c r="S1" s="14">
        <v>9</v>
      </c>
      <c r="T1" s="14">
        <v>10</v>
      </c>
      <c r="U1" s="14">
        <v>11</v>
      </c>
      <c r="V1" s="14">
        <v>12</v>
      </c>
      <c r="W1" s="14">
        <v>13</v>
      </c>
      <c r="X1" s="14">
        <v>14</v>
      </c>
      <c r="Y1" s="14">
        <v>15</v>
      </c>
      <c r="Z1" s="14">
        <v>16</v>
      </c>
      <c r="AA1" s="14">
        <v>17</v>
      </c>
      <c r="AB1" s="14">
        <v>18</v>
      </c>
      <c r="AC1" s="14">
        <v>19</v>
      </c>
      <c r="AD1" s="14">
        <v>20</v>
      </c>
      <c r="AE1" s="14">
        <v>21</v>
      </c>
      <c r="AF1" s="14">
        <v>22</v>
      </c>
      <c r="AG1" s="14">
        <v>23</v>
      </c>
      <c r="AH1" s="14">
        <v>24</v>
      </c>
      <c r="AI1" s="14">
        <v>25</v>
      </c>
      <c r="AJ1" s="14">
        <v>26</v>
      </c>
      <c r="AK1" s="14">
        <v>27</v>
      </c>
      <c r="AL1" s="14">
        <v>28</v>
      </c>
      <c r="AM1" s="14">
        <v>29</v>
      </c>
      <c r="AN1" s="14">
        <v>30</v>
      </c>
      <c r="AO1" s="14">
        <v>31</v>
      </c>
      <c r="AP1" s="14">
        <v>32</v>
      </c>
      <c r="AQ1" s="14">
        <v>33</v>
      </c>
      <c r="AR1" s="14">
        <v>34</v>
      </c>
      <c r="AS1" s="14">
        <v>35</v>
      </c>
      <c r="AT1" s="14">
        <v>36</v>
      </c>
      <c r="AU1" s="14">
        <v>37</v>
      </c>
      <c r="AV1" s="14">
        <v>38</v>
      </c>
      <c r="AW1" s="14">
        <v>39</v>
      </c>
      <c r="AX1" s="14">
        <v>40</v>
      </c>
      <c r="AY1" s="14">
        <v>41</v>
      </c>
      <c r="AZ1" s="14">
        <v>42</v>
      </c>
      <c r="BA1" s="14">
        <v>43</v>
      </c>
      <c r="BB1" s="14">
        <v>44</v>
      </c>
      <c r="BC1" s="14">
        <v>45</v>
      </c>
      <c r="BD1" s="14">
        <v>46</v>
      </c>
      <c r="BE1" s="14">
        <v>47</v>
      </c>
      <c r="BF1" s="14">
        <v>48</v>
      </c>
      <c r="BG1" s="14">
        <v>49</v>
      </c>
      <c r="BH1" s="14">
        <v>50</v>
      </c>
      <c r="BI1" s="14">
        <v>51</v>
      </c>
      <c r="BJ1" s="14">
        <v>52</v>
      </c>
      <c r="BK1" s="14">
        <v>53</v>
      </c>
      <c r="BL1" s="14">
        <v>54</v>
      </c>
      <c r="BM1" s="14">
        <v>55</v>
      </c>
      <c r="BN1" s="14">
        <v>56</v>
      </c>
      <c r="BO1" s="14">
        <v>57</v>
      </c>
      <c r="BP1" s="14">
        <v>58</v>
      </c>
      <c r="BQ1" s="14">
        <v>59</v>
      </c>
      <c r="BR1" s="14">
        <v>60</v>
      </c>
      <c r="BS1" s="14">
        <v>61</v>
      </c>
      <c r="BT1" s="14">
        <v>62</v>
      </c>
      <c r="BU1" s="14">
        <v>63</v>
      </c>
      <c r="BV1" s="14">
        <v>64</v>
      </c>
      <c r="BW1" s="14">
        <v>65</v>
      </c>
      <c r="BX1" s="14">
        <v>66</v>
      </c>
      <c r="BY1" s="14">
        <v>67</v>
      </c>
      <c r="BZ1" s="14">
        <v>68</v>
      </c>
      <c r="CA1" s="14">
        <v>69</v>
      </c>
      <c r="CB1" s="14">
        <v>70</v>
      </c>
      <c r="CC1" s="14">
        <v>71</v>
      </c>
      <c r="CD1" s="14">
        <v>72</v>
      </c>
      <c r="CE1" s="14">
        <v>73</v>
      </c>
      <c r="CF1" s="14">
        <v>74</v>
      </c>
      <c r="CG1" s="14">
        <v>75</v>
      </c>
      <c r="CH1" s="14">
        <v>76</v>
      </c>
      <c r="CI1" s="14">
        <v>77</v>
      </c>
      <c r="CJ1" s="14">
        <v>78</v>
      </c>
      <c r="CK1" s="14">
        <v>79</v>
      </c>
      <c r="CL1" s="14">
        <v>80</v>
      </c>
      <c r="CM1" s="14">
        <v>81</v>
      </c>
      <c r="CN1" s="14">
        <v>82</v>
      </c>
      <c r="CO1" s="14">
        <v>83</v>
      </c>
      <c r="CP1" s="14">
        <v>84</v>
      </c>
      <c r="CQ1" s="14">
        <v>85</v>
      </c>
      <c r="CR1" s="14">
        <v>86</v>
      </c>
      <c r="CS1" s="14">
        <v>87</v>
      </c>
      <c r="CT1" s="14">
        <v>88</v>
      </c>
      <c r="CU1" s="14">
        <v>89</v>
      </c>
      <c r="CV1" s="14">
        <v>90</v>
      </c>
      <c r="CW1" s="14">
        <v>91</v>
      </c>
      <c r="CX1" s="14">
        <v>92</v>
      </c>
      <c r="CY1" s="14">
        <v>93</v>
      </c>
      <c r="CZ1" s="14">
        <v>94</v>
      </c>
      <c r="DA1" s="14">
        <v>95</v>
      </c>
      <c r="DB1" s="14">
        <v>96</v>
      </c>
      <c r="DC1" s="14">
        <v>97</v>
      </c>
      <c r="DD1" s="14">
        <v>98</v>
      </c>
      <c r="DE1" s="14">
        <v>99</v>
      </c>
      <c r="DF1" s="14">
        <v>100</v>
      </c>
      <c r="DG1" s="14"/>
    </row>
    <row r="2" spans="1:110" ht="15.75" thickTop="1">
      <c r="A2"/>
      <c r="B2" s="61"/>
      <c r="C2" s="135" t="s">
        <v>50</v>
      </c>
      <c r="D2" s="135"/>
      <c r="E2" s="136"/>
      <c r="F2" s="139"/>
      <c r="G2" s="47"/>
      <c r="H2" s="48"/>
      <c r="K2" s="15">
        <v>0.01</v>
      </c>
      <c r="L2" s="15">
        <v>0.02</v>
      </c>
      <c r="M2" s="15">
        <v>0.03</v>
      </c>
      <c r="N2" s="15">
        <v>0.04</v>
      </c>
      <c r="O2" s="15">
        <v>0.05</v>
      </c>
      <c r="P2" s="15">
        <v>0.06</v>
      </c>
      <c r="Q2" s="15">
        <v>0.07</v>
      </c>
      <c r="R2" s="15">
        <v>0.08</v>
      </c>
      <c r="S2" s="15">
        <v>0.09</v>
      </c>
      <c r="T2" s="15">
        <v>0.1</v>
      </c>
      <c r="U2" s="15">
        <v>0.11</v>
      </c>
      <c r="V2" s="15">
        <v>0.12</v>
      </c>
      <c r="W2" s="15">
        <v>0.13</v>
      </c>
      <c r="X2" s="15">
        <v>0.14</v>
      </c>
      <c r="Y2" s="15">
        <v>0.15</v>
      </c>
      <c r="Z2" s="15">
        <v>0.16</v>
      </c>
      <c r="AA2" s="15">
        <v>0.17</v>
      </c>
      <c r="AB2" s="15">
        <v>0.18</v>
      </c>
      <c r="AC2" s="15">
        <v>0.19</v>
      </c>
      <c r="AD2" s="15">
        <v>0.2</v>
      </c>
      <c r="AE2" s="15">
        <v>0.21</v>
      </c>
      <c r="AF2" s="15">
        <v>0.22</v>
      </c>
      <c r="AG2" s="15">
        <v>0.23</v>
      </c>
      <c r="AH2" s="15">
        <v>0.24</v>
      </c>
      <c r="AI2" s="15">
        <v>0.25</v>
      </c>
      <c r="AJ2" s="15">
        <v>0.26</v>
      </c>
      <c r="AK2" s="15">
        <v>0.27</v>
      </c>
      <c r="AL2" s="15">
        <v>0.28</v>
      </c>
      <c r="AM2" s="15">
        <v>0.29</v>
      </c>
      <c r="AN2" s="15">
        <v>0.3</v>
      </c>
      <c r="AO2" s="15">
        <v>0.31</v>
      </c>
      <c r="AP2" s="15">
        <v>0.32</v>
      </c>
      <c r="AQ2" s="15">
        <v>0.33</v>
      </c>
      <c r="AR2" s="15">
        <v>0.34</v>
      </c>
      <c r="AS2" s="15">
        <v>0.35</v>
      </c>
      <c r="AT2" s="15">
        <v>0.36</v>
      </c>
      <c r="AU2" s="15">
        <v>0.37</v>
      </c>
      <c r="AV2" s="15">
        <v>0.38</v>
      </c>
      <c r="AW2" s="15">
        <v>0.39</v>
      </c>
      <c r="AX2" s="15">
        <v>0.4</v>
      </c>
      <c r="AY2" s="15">
        <v>0.41</v>
      </c>
      <c r="AZ2" s="15">
        <v>0.42</v>
      </c>
      <c r="BA2" s="15">
        <v>0.43</v>
      </c>
      <c r="BB2" s="15">
        <v>0.44</v>
      </c>
      <c r="BC2" s="15">
        <v>0.45</v>
      </c>
      <c r="BD2" s="15">
        <v>0.46</v>
      </c>
      <c r="BE2" s="15">
        <v>0.47</v>
      </c>
      <c r="BF2" s="15">
        <v>0.48</v>
      </c>
      <c r="BG2" s="15">
        <v>0.49</v>
      </c>
      <c r="BH2" s="15">
        <v>0.5</v>
      </c>
      <c r="BI2" s="15">
        <v>0.51</v>
      </c>
      <c r="BJ2" s="15">
        <v>0.52</v>
      </c>
      <c r="BK2" s="15">
        <v>0.53</v>
      </c>
      <c r="BL2" s="15">
        <v>0.54</v>
      </c>
      <c r="BM2" s="15">
        <v>0.55</v>
      </c>
      <c r="BN2" s="15">
        <v>0.56</v>
      </c>
      <c r="BO2" s="15">
        <v>0.57</v>
      </c>
      <c r="BP2" s="15">
        <v>0.58</v>
      </c>
      <c r="BQ2" s="15">
        <v>0.59</v>
      </c>
      <c r="BR2" s="15">
        <v>0.6</v>
      </c>
      <c r="BS2" s="15">
        <v>0.61</v>
      </c>
      <c r="BT2" s="15">
        <v>0.62</v>
      </c>
      <c r="BU2" s="15">
        <v>0.63</v>
      </c>
      <c r="BV2" s="15">
        <v>0.64</v>
      </c>
      <c r="BW2" s="15">
        <v>0.65</v>
      </c>
      <c r="BX2" s="15">
        <v>0.66</v>
      </c>
      <c r="BY2" s="15">
        <v>0.67</v>
      </c>
      <c r="BZ2" s="15">
        <v>0.68</v>
      </c>
      <c r="CA2" s="15">
        <v>0.69</v>
      </c>
      <c r="CB2" s="15">
        <v>0.7</v>
      </c>
      <c r="CC2" s="15">
        <v>0.71</v>
      </c>
      <c r="CD2" s="15">
        <v>0.72</v>
      </c>
      <c r="CE2" s="15">
        <v>0.73</v>
      </c>
      <c r="CF2" s="15">
        <v>0.74</v>
      </c>
      <c r="CG2" s="15">
        <v>0.75</v>
      </c>
      <c r="CH2" s="15">
        <v>0.76</v>
      </c>
      <c r="CI2" s="15">
        <v>0.77</v>
      </c>
      <c r="CJ2" s="15">
        <v>0.78</v>
      </c>
      <c r="CK2" s="15">
        <v>0.79</v>
      </c>
      <c r="CL2" s="15">
        <v>0.8</v>
      </c>
      <c r="CM2" s="15">
        <v>0.81</v>
      </c>
      <c r="CN2" s="15">
        <v>0.82</v>
      </c>
      <c r="CO2" s="15">
        <v>0.83</v>
      </c>
      <c r="CP2" s="15">
        <v>0.84</v>
      </c>
      <c r="CQ2" s="15">
        <v>0.85</v>
      </c>
      <c r="CR2" s="15">
        <v>0.86</v>
      </c>
      <c r="CS2" s="15">
        <v>0.87</v>
      </c>
      <c r="CT2" s="15">
        <v>0.88</v>
      </c>
      <c r="CU2" s="15">
        <v>0.89</v>
      </c>
      <c r="CV2" s="15">
        <v>0.9</v>
      </c>
      <c r="CW2" s="15">
        <v>0.91</v>
      </c>
      <c r="CX2" s="15">
        <v>0.92</v>
      </c>
      <c r="CY2" s="15">
        <v>0.93</v>
      </c>
      <c r="CZ2" s="15">
        <v>0.94</v>
      </c>
      <c r="DA2" s="15">
        <v>0.95</v>
      </c>
      <c r="DB2" s="15">
        <v>0.96</v>
      </c>
      <c r="DC2" s="15">
        <v>0.97</v>
      </c>
      <c r="DD2" s="15">
        <v>0.98</v>
      </c>
      <c r="DE2" s="15">
        <v>0.99</v>
      </c>
      <c r="DF2" s="15">
        <v>1</v>
      </c>
    </row>
    <row r="3" spans="1:8" ht="15">
      <c r="A3"/>
      <c r="B3" s="45"/>
      <c r="C3" s="60" t="s">
        <v>168</v>
      </c>
      <c r="D3" s="1" t="s">
        <v>1</v>
      </c>
      <c r="E3" s="137"/>
      <c r="F3" s="140"/>
      <c r="G3" s="134"/>
      <c r="H3" s="49"/>
    </row>
    <row r="4" spans="1:8" ht="15">
      <c r="A4"/>
      <c r="B4" s="45"/>
      <c r="C4" s="128" t="s">
        <v>239</v>
      </c>
      <c r="D4" s="129">
        <v>0.9545</v>
      </c>
      <c r="E4" s="137"/>
      <c r="F4" s="140"/>
      <c r="G4" s="134"/>
      <c r="H4" s="49"/>
    </row>
    <row r="5" spans="1:8" ht="15" customHeight="1" hidden="1">
      <c r="A5"/>
      <c r="B5" s="45"/>
      <c r="C5" s="128" t="s">
        <v>6</v>
      </c>
      <c r="D5" s="129" t="e">
        <f>+Presupuesto!#REF!</f>
        <v>#REF!</v>
      </c>
      <c r="E5" s="137"/>
      <c r="F5" s="140"/>
      <c r="G5" s="134"/>
      <c r="H5" s="49"/>
    </row>
    <row r="6" spans="1:8" ht="15">
      <c r="A6"/>
      <c r="B6" s="45"/>
      <c r="C6" s="128" t="s">
        <v>240</v>
      </c>
      <c r="D6" s="130">
        <f>+Presupuesto!F13</f>
        <v>0.9736645234681792</v>
      </c>
      <c r="E6" s="137"/>
      <c r="F6" s="140"/>
      <c r="G6" s="134"/>
      <c r="H6" s="49"/>
    </row>
    <row r="7" spans="1:8" ht="15">
      <c r="A7"/>
      <c r="B7" s="45"/>
      <c r="C7" s="131" t="s">
        <v>241</v>
      </c>
      <c r="D7" s="129">
        <f>+PQRS!E7</f>
        <v>0.9596069868995634</v>
      </c>
      <c r="E7" s="137"/>
      <c r="F7" s="140"/>
      <c r="G7" s="134"/>
      <c r="H7" s="49"/>
    </row>
    <row r="8" spans="1:8" ht="15">
      <c r="A8"/>
      <c r="B8" s="45"/>
      <c r="C8" s="131" t="s">
        <v>242</v>
      </c>
      <c r="D8" s="129">
        <f>+'Plan de Mejoramiento'!M5</f>
        <v>0.75</v>
      </c>
      <c r="E8" s="137"/>
      <c r="F8" s="140"/>
      <c r="G8" s="134"/>
      <c r="H8" s="49"/>
    </row>
    <row r="9" spans="1:8" ht="15">
      <c r="A9"/>
      <c r="B9" s="45"/>
      <c r="C9" s="128" t="s">
        <v>243</v>
      </c>
      <c r="D9" s="132">
        <v>0</v>
      </c>
      <c r="E9" s="137"/>
      <c r="F9" s="140"/>
      <c r="G9" s="134"/>
      <c r="H9" s="49"/>
    </row>
    <row r="10" spans="1:8" ht="15">
      <c r="A10"/>
      <c r="B10" s="45"/>
      <c r="C10" s="128" t="s">
        <v>244</v>
      </c>
      <c r="D10" s="130">
        <v>1</v>
      </c>
      <c r="E10" s="137"/>
      <c r="F10" s="140"/>
      <c r="G10" s="134"/>
      <c r="H10" s="49"/>
    </row>
    <row r="11" spans="1:8" ht="15">
      <c r="A11"/>
      <c r="B11" s="45"/>
      <c r="C11" s="133" t="s">
        <v>245</v>
      </c>
      <c r="D11" s="32">
        <f>+(D4+D6+D7+D8+D10)/5*100</f>
        <v>92.75543020735485</v>
      </c>
      <c r="E11" s="137"/>
      <c r="F11" s="140"/>
      <c r="G11" s="134"/>
      <c r="H11" s="49"/>
    </row>
    <row r="12" spans="1:8" ht="21" customHeight="1" thickBot="1">
      <c r="A12"/>
      <c r="B12" s="46"/>
      <c r="C12" s="59"/>
      <c r="D12" s="59"/>
      <c r="E12" s="138"/>
      <c r="F12" s="59"/>
      <c r="G12" s="59"/>
      <c r="H12" s="50"/>
    </row>
    <row r="13" spans="11:111" s="2" customFormat="1" ht="15.75" thickTop="1">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row>
    <row r="14" spans="11:111" s="2" customFormat="1" ht="15">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row>
    <row r="15" spans="11:111" s="2" customFormat="1" ht="15">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row>
    <row r="16" spans="11:111" s="2" customFormat="1" ht="15">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row>
    <row r="17" spans="11:111" s="2" customFormat="1" ht="15">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row>
    <row r="18" spans="11:111" s="2" customFormat="1" ht="15">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row>
    <row r="19" spans="11:111" s="2" customFormat="1" ht="15">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row>
    <row r="20" spans="11:111" s="2" customFormat="1" ht="15">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row>
    <row r="21" spans="11:111" s="2" customFormat="1" ht="15">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row>
    <row r="22" spans="11:111" s="2" customFormat="1" ht="15">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row>
    <row r="23" spans="11:111" s="2" customFormat="1" ht="15">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row>
    <row r="24" spans="11:111" s="2" customFormat="1" ht="15">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row>
    <row r="25" spans="11:111" s="2" customFormat="1" ht="15">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row>
    <row r="26" spans="11:111" s="2" customFormat="1" ht="15">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row>
    <row r="27" spans="11:111" s="2" customFormat="1" ht="15">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row>
    <row r="28" spans="11:111" s="2" customFormat="1" ht="15">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row>
    <row r="29" spans="11:111" s="2" customFormat="1" ht="15">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row>
    <row r="30" spans="11:111" s="2" customFormat="1" ht="15">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row>
    <row r="31" spans="11:111" s="2" customFormat="1" ht="15">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row>
    <row r="32" spans="11:111" s="2" customFormat="1" ht="15">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row>
    <row r="33" spans="11:111" s="2" customFormat="1" ht="15">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row>
    <row r="34" spans="11:111" s="2" customFormat="1" ht="15">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row>
    <row r="35" spans="11:111" s="2" customFormat="1" ht="15">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row>
    <row r="36" spans="11:111" s="2" customFormat="1" ht="15">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row>
    <row r="37" spans="11:111" s="2" customFormat="1" ht="15">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row>
    <row r="38" spans="11:111" s="2" customFormat="1" ht="15">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row>
    <row r="39" spans="11:111" s="2" customFormat="1" ht="15">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row>
    <row r="40" spans="11:111" s="2" customFormat="1" ht="15">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row>
    <row r="41" spans="11:111" s="2" customFormat="1" ht="15">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row>
    <row r="42" spans="11:111" s="2" customFormat="1" ht="15">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row>
    <row r="43" spans="11:111" s="2" customFormat="1" ht="15">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row>
    <row r="44" spans="11:111" s="2" customFormat="1" ht="15">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row>
    <row r="45" spans="11:111" s="2" customFormat="1" ht="15">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row>
    <row r="46" spans="11:111" s="2" customFormat="1" ht="15">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row>
    <row r="47" spans="11:111" s="2" customFormat="1" ht="15">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row>
    <row r="48" spans="11:111" s="2" customFormat="1" ht="15">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row>
    <row r="49" spans="11:111" s="2" customFormat="1" ht="15">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row>
    <row r="50" spans="11:111" s="2" customFormat="1" ht="15">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row>
    <row r="51" spans="11:111" s="2" customFormat="1" ht="15">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row>
    <row r="52" spans="11:111" s="2" customFormat="1" ht="15">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row>
    <row r="53" spans="11:111" s="2" customFormat="1" ht="15">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row>
    <row r="54" spans="11:111" s="2" customFormat="1" ht="15">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row>
    <row r="55" spans="11:111" s="2" customFormat="1" ht="15">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row>
    <row r="56" spans="11:111" s="2" customFormat="1" ht="15">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row>
    <row r="57" spans="11:111" s="2" customFormat="1" ht="15">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row>
  </sheetData>
  <sheetProtection/>
  <mergeCells count="4">
    <mergeCell ref="G3:G11"/>
    <mergeCell ref="C2:D2"/>
    <mergeCell ref="E2:E12"/>
    <mergeCell ref="F2:F11"/>
  </mergeCells>
  <conditionalFormatting sqref="D11">
    <cfRule type="cellIs" priority="1" dxfId="1" operator="between">
      <formula>$L$3</formula>
      <formula>$CH$3</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6" tint="-0.4999699890613556"/>
  </sheetPr>
  <dimension ref="C2:H31"/>
  <sheetViews>
    <sheetView view="pageBreakPreview" zoomScale="90" zoomScaleSheetLayoutView="90" zoomScalePageLayoutView="0" workbookViewId="0" topLeftCell="A1">
      <selection activeCell="D13" sqref="D13:E13"/>
    </sheetView>
  </sheetViews>
  <sheetFormatPr defaultColWidth="11.421875" defaultRowHeight="15"/>
  <cols>
    <col min="1" max="1" width="3.7109375" style="5" customWidth="1"/>
    <col min="2" max="2" width="3.7109375" style="4" customWidth="1"/>
    <col min="3" max="3" width="3.7109375" style="5" customWidth="1"/>
    <col min="4" max="4" width="68.28125" style="5" customWidth="1"/>
    <col min="5" max="6" width="30.7109375" style="5" customWidth="1"/>
    <col min="7" max="7" width="3.7109375" style="5" customWidth="1"/>
    <col min="8" max="8" width="3.7109375" style="4" customWidth="1"/>
    <col min="9" max="9" width="3.7109375" style="5" customWidth="1"/>
    <col min="10" max="16384" width="11.421875" style="5" customWidth="1"/>
  </cols>
  <sheetData>
    <row r="1" s="4" customFormat="1" ht="15.75" thickBot="1"/>
    <row r="2" spans="3:7" ht="15.75" thickTop="1">
      <c r="C2" s="56"/>
      <c r="D2" s="57"/>
      <c r="E2" s="57"/>
      <c r="F2" s="57"/>
      <c r="G2" s="58"/>
    </row>
    <row r="3" spans="3:7" ht="27.75" customHeight="1">
      <c r="C3" s="37"/>
      <c r="D3" s="145" t="s">
        <v>57</v>
      </c>
      <c r="E3" s="146"/>
      <c r="F3" s="147"/>
      <c r="G3" s="39"/>
    </row>
    <row r="4" spans="3:7" ht="24.75" customHeight="1">
      <c r="C4" s="37"/>
      <c r="D4" s="63" t="s">
        <v>21</v>
      </c>
      <c r="E4" s="63" t="s">
        <v>5</v>
      </c>
      <c r="F4" s="63" t="s">
        <v>7</v>
      </c>
      <c r="G4" s="39"/>
    </row>
    <row r="5" spans="3:7" ht="15">
      <c r="C5" s="37"/>
      <c r="D5" s="64" t="s">
        <v>2</v>
      </c>
      <c r="E5" s="65">
        <v>320860000</v>
      </c>
      <c r="F5" s="66">
        <v>1</v>
      </c>
      <c r="G5" s="39"/>
    </row>
    <row r="6" spans="3:7" ht="15">
      <c r="C6" s="37"/>
      <c r="D6" s="64" t="s">
        <v>3</v>
      </c>
      <c r="E6" s="65">
        <v>312409999</v>
      </c>
      <c r="F6" s="67">
        <f>+E6/E5</f>
        <v>0.9736645234681792</v>
      </c>
      <c r="G6" s="39"/>
    </row>
    <row r="7" spans="3:7" ht="15">
      <c r="C7" s="37"/>
      <c r="D7" s="64" t="s">
        <v>4</v>
      </c>
      <c r="E7" s="68">
        <v>56600000</v>
      </c>
      <c r="F7" s="67">
        <f>+E7/E6</f>
        <v>0.18117217816706307</v>
      </c>
      <c r="G7" s="39"/>
    </row>
    <row r="8" spans="3:7" ht="15">
      <c r="C8" s="37"/>
      <c r="D8" s="64" t="s">
        <v>8</v>
      </c>
      <c r="E8" s="68">
        <v>255809999</v>
      </c>
      <c r="F8" s="67">
        <f>+E8/E6</f>
        <v>0.8188278218329369</v>
      </c>
      <c r="G8" s="39"/>
    </row>
    <row r="9" spans="3:7" ht="15">
      <c r="C9" s="37"/>
      <c r="D9" s="31" t="s">
        <v>24</v>
      </c>
      <c r="E9" s="69">
        <f>SUM(E7:E8)</f>
        <v>312409999</v>
      </c>
      <c r="F9" s="67">
        <f>+E9/E5</f>
        <v>0.9736645234681792</v>
      </c>
      <c r="G9" s="39"/>
    </row>
    <row r="10" spans="3:7" ht="15">
      <c r="C10" s="37"/>
      <c r="D10" s="30" t="s">
        <v>47</v>
      </c>
      <c r="E10" s="69">
        <f>+E6-E9</f>
        <v>0</v>
      </c>
      <c r="F10" s="29">
        <f>+E10/E6</f>
        <v>0</v>
      </c>
      <c r="G10" s="39"/>
    </row>
    <row r="11" spans="3:7" ht="15">
      <c r="C11" s="37"/>
      <c r="D11" s="31" t="s">
        <v>48</v>
      </c>
      <c r="E11" s="70">
        <f>+E5-E9</f>
        <v>8450001</v>
      </c>
      <c r="F11" s="67">
        <f>+E11/E5</f>
        <v>0.026335476531820733</v>
      </c>
      <c r="G11" s="39"/>
    </row>
    <row r="12" spans="3:7" ht="15" customHeight="1">
      <c r="C12" s="37"/>
      <c r="D12" s="28" t="s">
        <v>49</v>
      </c>
      <c r="E12" s="71">
        <f>E5-E6</f>
        <v>8450001</v>
      </c>
      <c r="F12" s="72">
        <f>+E12/E5</f>
        <v>0.026335476531820733</v>
      </c>
      <c r="G12" s="39"/>
    </row>
    <row r="13" spans="3:7" ht="30" customHeight="1">
      <c r="C13" s="37"/>
      <c r="D13" s="143" t="s">
        <v>247</v>
      </c>
      <c r="E13" s="144"/>
      <c r="F13" s="73">
        <f>1-(E11/E5)</f>
        <v>0.9736645234681792</v>
      </c>
      <c r="G13" s="39"/>
    </row>
    <row r="14" spans="3:7" ht="13.5" customHeight="1">
      <c r="C14" s="37"/>
      <c r="D14" s="148" t="s">
        <v>44</v>
      </c>
      <c r="E14" s="148"/>
      <c r="F14" s="148"/>
      <c r="G14" s="39"/>
    </row>
    <row r="15" spans="3:8" ht="15">
      <c r="C15" s="37"/>
      <c r="D15" s="6"/>
      <c r="E15" s="6"/>
      <c r="F15" s="6"/>
      <c r="G15" s="39"/>
      <c r="H15" s="7"/>
    </row>
    <row r="16" spans="3:7" ht="15">
      <c r="C16" s="37"/>
      <c r="D16" s="141"/>
      <c r="E16" s="6"/>
      <c r="F16" s="6"/>
      <c r="G16" s="39"/>
    </row>
    <row r="17" spans="3:7" ht="15">
      <c r="C17" s="37"/>
      <c r="D17" s="141"/>
      <c r="E17" s="6"/>
      <c r="F17" s="6"/>
      <c r="G17" s="39"/>
    </row>
    <row r="18" spans="3:7" ht="15">
      <c r="C18" s="37"/>
      <c r="D18" s="8"/>
      <c r="E18" s="6"/>
      <c r="F18" s="9"/>
      <c r="G18" s="39"/>
    </row>
    <row r="19" spans="3:7" ht="15">
      <c r="C19" s="37"/>
      <c r="D19" s="142"/>
      <c r="E19" s="6"/>
      <c r="F19" s="6"/>
      <c r="G19" s="39"/>
    </row>
    <row r="20" spans="3:7" ht="15">
      <c r="C20" s="37"/>
      <c r="D20" s="142"/>
      <c r="E20" s="6"/>
      <c r="F20" s="6"/>
      <c r="G20" s="39"/>
    </row>
    <row r="21" spans="3:7" ht="15">
      <c r="C21" s="37"/>
      <c r="D21" s="10"/>
      <c r="E21" s="6"/>
      <c r="F21" s="6"/>
      <c r="G21" s="39"/>
    </row>
    <row r="22" spans="3:7" ht="15">
      <c r="C22" s="37"/>
      <c r="D22" s="142"/>
      <c r="E22" s="6"/>
      <c r="F22" s="6"/>
      <c r="G22" s="39"/>
    </row>
    <row r="23" spans="3:7" ht="15">
      <c r="C23" s="37"/>
      <c r="D23" s="142"/>
      <c r="E23" s="6"/>
      <c r="F23" s="6"/>
      <c r="G23" s="39"/>
    </row>
    <row r="24" spans="3:7" ht="15">
      <c r="C24" s="37"/>
      <c r="D24" s="6"/>
      <c r="E24" s="6"/>
      <c r="F24" s="6"/>
      <c r="G24" s="39"/>
    </row>
    <row r="25" spans="3:7" ht="15">
      <c r="C25" s="37"/>
      <c r="D25" s="6"/>
      <c r="E25" s="6"/>
      <c r="F25" s="6"/>
      <c r="G25" s="39"/>
    </row>
    <row r="26" spans="3:7" ht="15">
      <c r="C26" s="37"/>
      <c r="D26" s="6"/>
      <c r="E26" s="6"/>
      <c r="F26" s="6"/>
      <c r="G26" s="39"/>
    </row>
    <row r="27" spans="3:7" ht="15">
      <c r="C27" s="37"/>
      <c r="D27" s="6"/>
      <c r="E27" s="6"/>
      <c r="F27" s="6"/>
      <c r="G27" s="39"/>
    </row>
    <row r="28" spans="3:7" ht="15">
      <c r="C28" s="37"/>
      <c r="D28" s="6"/>
      <c r="E28" s="6"/>
      <c r="F28" s="6"/>
      <c r="G28" s="39"/>
    </row>
    <row r="29" spans="3:7" ht="15">
      <c r="C29" s="37"/>
      <c r="D29" s="6"/>
      <c r="E29" s="6"/>
      <c r="F29" s="6"/>
      <c r="G29" s="39"/>
    </row>
    <row r="30" spans="3:7" ht="15">
      <c r="C30" s="37"/>
      <c r="D30" s="6"/>
      <c r="E30" s="6"/>
      <c r="F30" s="11"/>
      <c r="G30" s="39"/>
    </row>
    <row r="31" spans="3:7" ht="15.75" thickBot="1">
      <c r="C31" s="38"/>
      <c r="D31" s="12"/>
      <c r="E31" s="12"/>
      <c r="F31" s="12"/>
      <c r="G31" s="40"/>
    </row>
    <row r="32" s="4" customFormat="1" ht="15.75" thickTop="1"/>
  </sheetData>
  <sheetProtection/>
  <mergeCells count="6">
    <mergeCell ref="D16:D17"/>
    <mergeCell ref="D19:D20"/>
    <mergeCell ref="D22:D23"/>
    <mergeCell ref="D13:E13"/>
    <mergeCell ref="D3:F3"/>
    <mergeCell ref="D14:F14"/>
  </mergeCells>
  <dataValidations count="2">
    <dataValidation type="decimal" operator="lessThanOrEqual" allowBlank="1" showInputMessage="1" showErrorMessage="1" error="El valor de los registros presupuestales debe ser menor o igual a los CDP" sqref="E6">
      <formula1>E5</formula1>
    </dataValidation>
    <dataValidation type="decimal" operator="lessThanOrEqual" allowBlank="1" showInputMessage="1" showErrorMessage="1" error="El valor de los giros debe ser menor o igual al valor de los registros presupuestales " sqref="E7">
      <formula1>E6</formula1>
    </dataValidation>
  </dataValidations>
  <printOptions/>
  <pageMargins left="0.7" right="0.7" top="0.75" bottom="0.75" header="0.3" footer="0.3"/>
  <pageSetup horizontalDpi="600" verticalDpi="600" orientation="portrait" scale="61" r:id="rId2"/>
  <drawing r:id="rId1"/>
</worksheet>
</file>

<file path=xl/worksheets/sheet3.xml><?xml version="1.0" encoding="utf-8"?>
<worksheet xmlns="http://schemas.openxmlformats.org/spreadsheetml/2006/main" xmlns:r="http://schemas.openxmlformats.org/officeDocument/2006/relationships">
  <sheetPr>
    <tabColor theme="6" tint="-0.4999699890613556"/>
  </sheetPr>
  <dimension ref="C2:L8"/>
  <sheetViews>
    <sheetView tabSelected="1" view="pageBreakPreview" zoomScale="110" zoomScaleSheetLayoutView="110" zoomScalePageLayoutView="0" workbookViewId="0" topLeftCell="E1">
      <selection activeCell="K5" sqref="K5:K6"/>
    </sheetView>
  </sheetViews>
  <sheetFormatPr defaultColWidth="11.421875" defaultRowHeight="15"/>
  <cols>
    <col min="1" max="1" width="3.7109375" style="5" customWidth="1"/>
    <col min="2" max="2" width="3.7109375" style="4" customWidth="1"/>
    <col min="3" max="3" width="3.7109375" style="5" customWidth="1"/>
    <col min="4" max="10" width="20.7109375" style="5" customWidth="1"/>
    <col min="11" max="11" width="34.00390625" style="5" customWidth="1"/>
    <col min="12" max="12" width="3.7109375" style="5" customWidth="1"/>
    <col min="13" max="13" width="3.7109375" style="4" customWidth="1"/>
    <col min="14" max="14" width="3.7109375" style="5" customWidth="1"/>
    <col min="15" max="16384" width="11.421875" style="5" customWidth="1"/>
  </cols>
  <sheetData>
    <row r="1" s="4" customFormat="1" ht="15.75" thickBot="1"/>
    <row r="2" spans="3:12" ht="19.5" thickTop="1">
      <c r="C2" s="56"/>
      <c r="D2" s="150" t="s">
        <v>56</v>
      </c>
      <c r="E2" s="150"/>
      <c r="F2" s="150"/>
      <c r="G2" s="150"/>
      <c r="H2" s="150"/>
      <c r="I2" s="150"/>
      <c r="J2" s="150"/>
      <c r="K2" s="150"/>
      <c r="L2" s="151"/>
    </row>
    <row r="3" spans="3:12" ht="60">
      <c r="C3" s="37"/>
      <c r="D3" s="51" t="s">
        <v>30</v>
      </c>
      <c r="E3" s="51" t="s">
        <v>51</v>
      </c>
      <c r="F3" s="51" t="s">
        <v>9</v>
      </c>
      <c r="G3" s="51" t="s">
        <v>52</v>
      </c>
      <c r="H3" s="51" t="s">
        <v>37</v>
      </c>
      <c r="I3" s="51" t="s">
        <v>38</v>
      </c>
      <c r="J3" s="51" t="s">
        <v>53</v>
      </c>
      <c r="K3" s="51" t="s">
        <v>28</v>
      </c>
      <c r="L3" s="39"/>
    </row>
    <row r="4" spans="3:12" ht="15">
      <c r="C4" s="37"/>
      <c r="D4" s="152" t="s">
        <v>29</v>
      </c>
      <c r="E4" s="152"/>
      <c r="F4" s="152"/>
      <c r="G4" s="152"/>
      <c r="H4" s="152"/>
      <c r="I4" s="152"/>
      <c r="J4" s="152"/>
      <c r="K4" s="152"/>
      <c r="L4" s="39"/>
    </row>
    <row r="5" spans="3:12" ht="63" customHeight="1">
      <c r="C5" s="37"/>
      <c r="D5" s="159" t="s">
        <v>55</v>
      </c>
      <c r="E5" s="153">
        <v>916</v>
      </c>
      <c r="F5" s="3">
        <v>750</v>
      </c>
      <c r="G5" s="87">
        <f>+E5-F5</f>
        <v>166</v>
      </c>
      <c r="H5" s="3">
        <v>27</v>
      </c>
      <c r="I5" s="3">
        <v>10</v>
      </c>
      <c r="J5" s="88">
        <f>+H5+I5</f>
        <v>37</v>
      </c>
      <c r="K5" s="158" t="s">
        <v>250</v>
      </c>
      <c r="L5" s="39"/>
    </row>
    <row r="6" spans="3:12" ht="137.25" customHeight="1">
      <c r="C6" s="37"/>
      <c r="D6" s="160"/>
      <c r="E6" s="154"/>
      <c r="F6" s="89">
        <f>+F5/E5</f>
        <v>0.8187772925764192</v>
      </c>
      <c r="G6" s="89">
        <f>+G5/E5</f>
        <v>0.1812227074235808</v>
      </c>
      <c r="H6" s="89">
        <f>+H5/F5</f>
        <v>0.036</v>
      </c>
      <c r="I6" s="89">
        <f>+I5/G5</f>
        <v>0.060240963855421686</v>
      </c>
      <c r="J6" s="90">
        <f>+J5/E5</f>
        <v>0.04039301310043668</v>
      </c>
      <c r="K6" s="158"/>
      <c r="L6" s="39"/>
    </row>
    <row r="7" spans="3:12" ht="15.75">
      <c r="C7" s="37"/>
      <c r="D7" s="62" t="s">
        <v>0</v>
      </c>
      <c r="E7" s="155">
        <f>(F6+G6)-J6</f>
        <v>0.9596069868995634</v>
      </c>
      <c r="F7" s="156"/>
      <c r="G7" s="156"/>
      <c r="H7" s="156"/>
      <c r="I7" s="156"/>
      <c r="J7" s="156"/>
      <c r="K7" s="157"/>
      <c r="L7" s="39"/>
    </row>
    <row r="8" spans="3:12" ht="15.75" thickBot="1">
      <c r="C8" s="38"/>
      <c r="D8" s="149" t="s">
        <v>46</v>
      </c>
      <c r="E8" s="149"/>
      <c r="F8" s="149"/>
      <c r="G8" s="149"/>
      <c r="H8" s="149"/>
      <c r="I8" s="149"/>
      <c r="J8" s="149"/>
      <c r="K8" s="149"/>
      <c r="L8" s="40"/>
    </row>
    <row r="9" s="4" customFormat="1" ht="15.75" thickTop="1"/>
  </sheetData>
  <sheetProtection/>
  <mergeCells count="7">
    <mergeCell ref="D8:K8"/>
    <mergeCell ref="D2:L2"/>
    <mergeCell ref="D4:K4"/>
    <mergeCell ref="E5:E6"/>
    <mergeCell ref="E7:K7"/>
    <mergeCell ref="K5:K6"/>
    <mergeCell ref="D5:D6"/>
  </mergeCells>
  <dataValidations count="5">
    <dataValidation operator="lessThanOrEqual" allowBlank="1" showInputMessage="1" showErrorMessage="1" error="El número total de radicados resuelltos fuera de los terminoslegales debe ser menor o igual al número total de respuestas " sqref="J5"/>
    <dataValidation operator="lessThanOrEqual" allowBlank="1" showInputMessage="1" showErrorMessage="1" sqref="G5"/>
    <dataValidation type="decimal" operator="lessThanOrEqual" allowBlank="1" showInputMessage="1" showErrorMessage="1" error="El número de radicados de pqrs en tramite pero con los terminos vencidos debe ser menor o igual al número total de radicados en tramite " sqref="I5">
      <formula1>G5</formula1>
    </dataValidation>
    <dataValidation type="decimal" operator="lessThanOrEqual" allowBlank="1" showInputMessage="1" showErrorMessage="1" error="El numero total de radicados de pqrs corresponde a los recibidos en el periodo mas los resagados del periodo anterior " sqref="F5">
      <formula1>E5</formula1>
    </dataValidation>
    <dataValidation type="decimal" operator="lessThanOrEqual" allowBlank="1" showInputMessage="1" showErrorMessage="1" error="El número de pqrs resueltos fuera de los terminos legales tiene que ser menor o igual que el número total de respuestas  " sqref="H5">
      <formula1>F5</formula1>
    </dataValidation>
  </dataValidations>
  <printOptions/>
  <pageMargins left="0.7" right="0.7" top="0.75" bottom="0.75" header="0.3" footer="0.3"/>
  <pageSetup horizontalDpi="600" verticalDpi="600" orientation="portrait" scale="40" r:id="rId1"/>
</worksheet>
</file>

<file path=xl/worksheets/sheet4.xml><?xml version="1.0" encoding="utf-8"?>
<worksheet xmlns="http://schemas.openxmlformats.org/spreadsheetml/2006/main" xmlns:r="http://schemas.openxmlformats.org/officeDocument/2006/relationships">
  <sheetPr>
    <tabColor theme="6" tint="-0.4999699890613556"/>
  </sheetPr>
  <dimension ref="C2:K38"/>
  <sheetViews>
    <sheetView view="pageBreakPreview" zoomScaleSheetLayoutView="100" zoomScalePageLayoutView="0" workbookViewId="0" topLeftCell="F36">
      <selection activeCell="I37" sqref="I37"/>
    </sheetView>
  </sheetViews>
  <sheetFormatPr defaultColWidth="11.421875" defaultRowHeight="15"/>
  <cols>
    <col min="1" max="1" width="3.7109375" style="0" customWidth="1"/>
    <col min="2" max="2" width="3.7109375" style="2" customWidth="1"/>
    <col min="3" max="3" width="3.7109375" style="0" customWidth="1"/>
    <col min="4" max="4" width="34.57421875" style="0" customWidth="1"/>
    <col min="5" max="5" width="19.140625" style="0" customWidth="1"/>
    <col min="6" max="6" width="21.7109375" style="0" customWidth="1"/>
    <col min="7" max="7" width="41.421875" style="18" customWidth="1"/>
    <col min="8" max="8" width="82.28125" style="20" customWidth="1"/>
    <col min="9" max="9" width="27.8515625" style="20" customWidth="1"/>
    <col min="10" max="10" width="73.140625" style="0" customWidth="1"/>
    <col min="11" max="11" width="3.7109375" style="0" customWidth="1"/>
    <col min="12" max="12" width="3.7109375" style="2" customWidth="1"/>
  </cols>
  <sheetData>
    <row r="2" spans="7:9" s="2" customFormat="1" ht="15.75" thickBot="1">
      <c r="G2" s="16"/>
      <c r="H2" s="19"/>
      <c r="I2" s="19"/>
    </row>
    <row r="3" spans="3:11" ht="15.75" thickTop="1">
      <c r="C3" s="44"/>
      <c r="D3" s="47"/>
      <c r="E3" s="47"/>
      <c r="F3" s="47"/>
      <c r="G3" s="52"/>
      <c r="H3" s="53"/>
      <c r="I3" s="53"/>
      <c r="J3" s="47"/>
      <c r="K3" s="48"/>
    </row>
    <row r="4" spans="3:11" ht="18.75">
      <c r="C4" s="45"/>
      <c r="D4" s="167" t="s">
        <v>57</v>
      </c>
      <c r="E4" s="168"/>
      <c r="F4" s="168"/>
      <c r="G4" s="168"/>
      <c r="H4" s="169"/>
      <c r="I4" s="54"/>
      <c r="J4" s="55"/>
      <c r="K4" s="49"/>
    </row>
    <row r="5" spans="3:11" ht="30">
      <c r="C5" s="45"/>
      <c r="D5" s="125" t="s">
        <v>25</v>
      </c>
      <c r="E5" s="125" t="s">
        <v>11</v>
      </c>
      <c r="F5" s="125" t="s">
        <v>12</v>
      </c>
      <c r="G5" s="125" t="s">
        <v>13</v>
      </c>
      <c r="H5" s="125" t="s">
        <v>14</v>
      </c>
      <c r="I5" s="125" t="s">
        <v>27</v>
      </c>
      <c r="J5" s="125" t="s">
        <v>26</v>
      </c>
      <c r="K5" s="49"/>
    </row>
    <row r="6" spans="3:11" ht="264.75" customHeight="1">
      <c r="C6" s="45"/>
      <c r="D6" s="170" t="s">
        <v>97</v>
      </c>
      <c r="E6" s="126">
        <v>42078</v>
      </c>
      <c r="F6" s="126">
        <v>42353</v>
      </c>
      <c r="G6" s="93" t="s">
        <v>58</v>
      </c>
      <c r="H6" s="124" t="s">
        <v>202</v>
      </c>
      <c r="I6" s="120">
        <v>0.55553</v>
      </c>
      <c r="J6" s="121" t="s">
        <v>225</v>
      </c>
      <c r="K6" s="49"/>
    </row>
    <row r="7" spans="3:11" ht="345">
      <c r="C7" s="45"/>
      <c r="D7" s="171"/>
      <c r="E7" s="126">
        <v>42078</v>
      </c>
      <c r="F7" s="126">
        <v>42323</v>
      </c>
      <c r="G7" s="93" t="s">
        <v>59</v>
      </c>
      <c r="H7" s="124" t="s">
        <v>224</v>
      </c>
      <c r="I7" s="120">
        <v>0.5</v>
      </c>
      <c r="J7" s="122" t="s">
        <v>203</v>
      </c>
      <c r="K7" s="49"/>
    </row>
    <row r="8" spans="3:11" ht="127.5" customHeight="1">
      <c r="C8" s="45"/>
      <c r="D8" s="171"/>
      <c r="E8" s="91">
        <v>42050</v>
      </c>
      <c r="F8" s="91">
        <v>42348</v>
      </c>
      <c r="G8" s="93" t="s">
        <v>60</v>
      </c>
      <c r="H8" s="76" t="s">
        <v>61</v>
      </c>
      <c r="I8" s="120">
        <v>0.79165</v>
      </c>
      <c r="J8" s="76" t="s">
        <v>226</v>
      </c>
      <c r="K8" s="49"/>
    </row>
    <row r="9" spans="3:11" ht="199.5" customHeight="1">
      <c r="C9" s="45"/>
      <c r="D9" s="171"/>
      <c r="E9" s="91">
        <v>42037</v>
      </c>
      <c r="F9" s="91">
        <v>42154</v>
      </c>
      <c r="G9" s="93" t="s">
        <v>62</v>
      </c>
      <c r="H9" s="76" t="s">
        <v>63</v>
      </c>
      <c r="I9" s="120">
        <v>1</v>
      </c>
      <c r="J9" s="76" t="s">
        <v>227</v>
      </c>
      <c r="K9" s="49"/>
    </row>
    <row r="10" spans="3:11" ht="183.75" customHeight="1">
      <c r="C10" s="45"/>
      <c r="D10" s="171"/>
      <c r="E10" s="91">
        <v>42050</v>
      </c>
      <c r="F10" s="91">
        <v>42338</v>
      </c>
      <c r="G10" s="93" t="s">
        <v>64</v>
      </c>
      <c r="H10" s="76" t="s">
        <v>177</v>
      </c>
      <c r="I10" s="120">
        <v>0.55</v>
      </c>
      <c r="J10" s="127" t="s">
        <v>228</v>
      </c>
      <c r="K10" s="49"/>
    </row>
    <row r="11" spans="3:11" ht="134.25" customHeight="1">
      <c r="C11" s="45"/>
      <c r="D11" s="171"/>
      <c r="E11" s="91">
        <v>42186</v>
      </c>
      <c r="F11" s="91">
        <v>42353</v>
      </c>
      <c r="G11" s="93" t="s">
        <v>65</v>
      </c>
      <c r="H11" s="76" t="s">
        <v>66</v>
      </c>
      <c r="I11" s="120">
        <v>0.085</v>
      </c>
      <c r="J11" s="76" t="s">
        <v>204</v>
      </c>
      <c r="K11" s="49"/>
    </row>
    <row r="12" spans="3:11" ht="126" customHeight="1">
      <c r="C12" s="45"/>
      <c r="D12" s="171"/>
      <c r="E12" s="91">
        <v>42125</v>
      </c>
      <c r="F12" s="91">
        <v>42353</v>
      </c>
      <c r="G12" s="93" t="s">
        <v>67</v>
      </c>
      <c r="H12" s="76" t="s">
        <v>68</v>
      </c>
      <c r="I12" s="120">
        <v>0.625</v>
      </c>
      <c r="J12" s="76" t="s">
        <v>178</v>
      </c>
      <c r="K12" s="49"/>
    </row>
    <row r="13" spans="3:11" ht="162.75" customHeight="1">
      <c r="C13" s="45"/>
      <c r="D13" s="171"/>
      <c r="E13" s="91">
        <v>42036</v>
      </c>
      <c r="F13" s="91">
        <v>42307</v>
      </c>
      <c r="G13" s="93" t="s">
        <v>69</v>
      </c>
      <c r="H13" s="116" t="s">
        <v>205</v>
      </c>
      <c r="I13" s="120">
        <v>0.6667</v>
      </c>
      <c r="J13" s="76" t="s">
        <v>206</v>
      </c>
      <c r="K13" s="49"/>
    </row>
    <row r="14" spans="3:11" ht="186" customHeight="1">
      <c r="C14" s="45"/>
      <c r="D14" s="171"/>
      <c r="E14" s="91">
        <v>42200</v>
      </c>
      <c r="F14" s="91">
        <v>42318</v>
      </c>
      <c r="G14" s="93" t="s">
        <v>70</v>
      </c>
      <c r="H14" s="76" t="s">
        <v>219</v>
      </c>
      <c r="I14" s="120">
        <v>0.5</v>
      </c>
      <c r="J14" s="116" t="s">
        <v>223</v>
      </c>
      <c r="K14" s="49"/>
    </row>
    <row r="15" spans="3:11" ht="130.5" customHeight="1">
      <c r="C15" s="45"/>
      <c r="D15" s="171"/>
      <c r="E15" s="91">
        <v>42139</v>
      </c>
      <c r="F15" s="91">
        <v>42307</v>
      </c>
      <c r="G15" s="93" t="s">
        <v>71</v>
      </c>
      <c r="H15" s="76" t="s">
        <v>179</v>
      </c>
      <c r="I15" s="120">
        <v>0.5</v>
      </c>
      <c r="J15" s="124" t="s">
        <v>229</v>
      </c>
      <c r="K15" s="49"/>
    </row>
    <row r="16" spans="3:11" ht="120" customHeight="1">
      <c r="C16" s="45"/>
      <c r="D16" s="171"/>
      <c r="E16" s="91">
        <v>42019</v>
      </c>
      <c r="F16" s="91">
        <v>42215</v>
      </c>
      <c r="G16" s="93" t="s">
        <v>180</v>
      </c>
      <c r="H16" s="76" t="s">
        <v>181</v>
      </c>
      <c r="I16" s="120">
        <v>1</v>
      </c>
      <c r="J16" s="76" t="s">
        <v>182</v>
      </c>
      <c r="K16" s="49"/>
    </row>
    <row r="17" spans="3:11" ht="127.5" customHeight="1">
      <c r="C17" s="45"/>
      <c r="D17" s="171"/>
      <c r="E17" s="91">
        <v>42170</v>
      </c>
      <c r="F17" s="91">
        <v>42353</v>
      </c>
      <c r="G17" s="93" t="s">
        <v>72</v>
      </c>
      <c r="H17" s="116" t="s">
        <v>207</v>
      </c>
      <c r="I17" s="120">
        <v>0.25</v>
      </c>
      <c r="J17" s="116" t="s">
        <v>208</v>
      </c>
      <c r="K17" s="49"/>
    </row>
    <row r="18" spans="3:11" ht="117" customHeight="1">
      <c r="C18" s="45"/>
      <c r="D18" s="171"/>
      <c r="E18" s="91">
        <v>42170</v>
      </c>
      <c r="F18" s="91">
        <v>42338</v>
      </c>
      <c r="G18" s="93" t="s">
        <v>73</v>
      </c>
      <c r="H18" s="76" t="s">
        <v>183</v>
      </c>
      <c r="I18" s="120">
        <v>0.25</v>
      </c>
      <c r="J18" s="76" t="s">
        <v>209</v>
      </c>
      <c r="K18" s="49"/>
    </row>
    <row r="19" spans="3:11" ht="167.25" customHeight="1">
      <c r="C19" s="45"/>
      <c r="D19" s="171"/>
      <c r="E19" s="91">
        <v>42034</v>
      </c>
      <c r="F19" s="91">
        <v>42353</v>
      </c>
      <c r="G19" s="93" t="s">
        <v>74</v>
      </c>
      <c r="H19" s="76" t="s">
        <v>210</v>
      </c>
      <c r="I19" s="120">
        <v>0.51388</v>
      </c>
      <c r="J19" s="116" t="s">
        <v>230</v>
      </c>
      <c r="K19" s="49"/>
    </row>
    <row r="20" spans="3:11" ht="120" customHeight="1">
      <c r="C20" s="45"/>
      <c r="D20" s="171"/>
      <c r="E20" s="91">
        <v>42170</v>
      </c>
      <c r="F20" s="91">
        <v>42353</v>
      </c>
      <c r="G20" s="93" t="s">
        <v>75</v>
      </c>
      <c r="H20" s="76" t="s">
        <v>184</v>
      </c>
      <c r="I20" s="120">
        <v>0.21429</v>
      </c>
      <c r="J20" s="76" t="s">
        <v>231</v>
      </c>
      <c r="K20" s="49"/>
    </row>
    <row r="21" spans="3:11" ht="166.5" customHeight="1">
      <c r="C21" s="45"/>
      <c r="D21" s="171"/>
      <c r="E21" s="91">
        <v>42109</v>
      </c>
      <c r="F21" s="91">
        <v>42153</v>
      </c>
      <c r="G21" s="93" t="s">
        <v>76</v>
      </c>
      <c r="H21" s="116" t="s">
        <v>211</v>
      </c>
      <c r="I21" s="120">
        <v>1</v>
      </c>
      <c r="J21" s="76" t="s">
        <v>212</v>
      </c>
      <c r="K21" s="49"/>
    </row>
    <row r="22" spans="3:11" ht="259.5" customHeight="1">
      <c r="C22" s="45"/>
      <c r="D22" s="171"/>
      <c r="E22" s="91">
        <v>42170</v>
      </c>
      <c r="F22" s="91">
        <v>42353</v>
      </c>
      <c r="G22" s="93" t="s">
        <v>77</v>
      </c>
      <c r="H22" s="76" t="s">
        <v>78</v>
      </c>
      <c r="I22" s="120">
        <v>0.14286</v>
      </c>
      <c r="J22" s="76" t="s">
        <v>232</v>
      </c>
      <c r="K22" s="49"/>
    </row>
    <row r="23" spans="3:11" ht="363.75" customHeight="1">
      <c r="C23" s="45"/>
      <c r="D23" s="172"/>
      <c r="E23" s="91">
        <v>42036</v>
      </c>
      <c r="F23" s="91">
        <v>42307</v>
      </c>
      <c r="G23" s="93" t="s">
        <v>79</v>
      </c>
      <c r="H23" s="122" t="s">
        <v>80</v>
      </c>
      <c r="I23" s="120">
        <v>0.55553</v>
      </c>
      <c r="J23" s="76" t="s">
        <v>233</v>
      </c>
      <c r="K23" s="49"/>
    </row>
    <row r="24" spans="3:11" ht="90.75" customHeight="1">
      <c r="C24" s="45"/>
      <c r="D24" s="173" t="s">
        <v>98</v>
      </c>
      <c r="E24" s="75">
        <v>42083</v>
      </c>
      <c r="F24" s="75">
        <v>42185</v>
      </c>
      <c r="G24" s="17" t="s">
        <v>81</v>
      </c>
      <c r="H24" s="74" t="s">
        <v>82</v>
      </c>
      <c r="I24" s="110">
        <v>1</v>
      </c>
      <c r="J24" s="76" t="s">
        <v>83</v>
      </c>
      <c r="K24" s="49"/>
    </row>
    <row r="25" spans="3:11" ht="131.25" customHeight="1">
      <c r="C25" s="45"/>
      <c r="D25" s="174"/>
      <c r="E25" s="75">
        <v>42083</v>
      </c>
      <c r="F25" s="75">
        <v>42231</v>
      </c>
      <c r="G25" s="17" t="s">
        <v>84</v>
      </c>
      <c r="H25" s="92" t="s">
        <v>85</v>
      </c>
      <c r="I25" s="110">
        <v>1</v>
      </c>
      <c r="J25" s="74" t="s">
        <v>172</v>
      </c>
      <c r="K25" s="49"/>
    </row>
    <row r="26" spans="3:11" ht="409.5" customHeight="1">
      <c r="C26" s="45"/>
      <c r="D26" s="174"/>
      <c r="E26" s="75">
        <v>42125</v>
      </c>
      <c r="F26" s="75">
        <v>42353</v>
      </c>
      <c r="G26" s="17" t="s">
        <v>86</v>
      </c>
      <c r="H26" s="92" t="s">
        <v>185</v>
      </c>
      <c r="I26" s="120">
        <v>0.08333</v>
      </c>
      <c r="J26" s="123" t="s">
        <v>213</v>
      </c>
      <c r="K26" s="49"/>
    </row>
    <row r="27" spans="3:11" ht="131.25" customHeight="1">
      <c r="C27" s="45"/>
      <c r="D27" s="174"/>
      <c r="E27" s="75">
        <v>42200</v>
      </c>
      <c r="F27" s="75">
        <v>42323</v>
      </c>
      <c r="G27" s="93" t="s">
        <v>170</v>
      </c>
      <c r="H27" s="74" t="s">
        <v>171</v>
      </c>
      <c r="I27" s="110">
        <v>0.22</v>
      </c>
      <c r="J27" s="76" t="s">
        <v>234</v>
      </c>
      <c r="K27" s="49"/>
    </row>
    <row r="28" spans="3:11" ht="131.25" customHeight="1">
      <c r="C28" s="45"/>
      <c r="D28" s="175"/>
      <c r="E28" s="75">
        <v>42125</v>
      </c>
      <c r="F28" s="75">
        <v>42338</v>
      </c>
      <c r="G28" s="93" t="s">
        <v>173</v>
      </c>
      <c r="H28" s="74" t="s">
        <v>186</v>
      </c>
      <c r="I28" s="110">
        <v>1</v>
      </c>
      <c r="J28" s="121" t="s">
        <v>214</v>
      </c>
      <c r="K28" s="49"/>
    </row>
    <row r="29" spans="3:11" ht="202.5" customHeight="1">
      <c r="C29" s="45"/>
      <c r="D29" s="173" t="s">
        <v>99</v>
      </c>
      <c r="E29" s="75">
        <v>42064</v>
      </c>
      <c r="F29" s="75">
        <v>42247</v>
      </c>
      <c r="G29" s="17" t="s">
        <v>87</v>
      </c>
      <c r="H29" s="92" t="s">
        <v>187</v>
      </c>
      <c r="I29" s="110">
        <v>0.7</v>
      </c>
      <c r="J29" s="124" t="s">
        <v>235</v>
      </c>
      <c r="K29" s="49"/>
    </row>
    <row r="30" spans="3:11" ht="131.25" customHeight="1">
      <c r="C30" s="45"/>
      <c r="D30" s="174"/>
      <c r="E30" s="75">
        <v>42019</v>
      </c>
      <c r="F30" s="75">
        <v>42246</v>
      </c>
      <c r="G30" s="17" t="s">
        <v>88</v>
      </c>
      <c r="H30" s="74" t="s">
        <v>89</v>
      </c>
      <c r="I30" s="110">
        <v>0.9375</v>
      </c>
      <c r="J30" s="116" t="s">
        <v>188</v>
      </c>
      <c r="K30" s="49"/>
    </row>
    <row r="31" spans="3:11" ht="216.75" customHeight="1">
      <c r="C31" s="45"/>
      <c r="D31" s="174"/>
      <c r="E31" s="75">
        <v>42064</v>
      </c>
      <c r="F31" s="75">
        <v>42353</v>
      </c>
      <c r="G31" s="17" t="s">
        <v>90</v>
      </c>
      <c r="H31" s="74" t="s">
        <v>189</v>
      </c>
      <c r="I31" s="110">
        <v>0.22223</v>
      </c>
      <c r="J31" s="92" t="s">
        <v>215</v>
      </c>
      <c r="K31" s="49"/>
    </row>
    <row r="32" spans="3:11" ht="131.25" customHeight="1">
      <c r="C32" s="45"/>
      <c r="D32" s="175"/>
      <c r="E32" s="75">
        <v>42186</v>
      </c>
      <c r="F32" s="75">
        <v>42353</v>
      </c>
      <c r="G32" s="17" t="s">
        <v>91</v>
      </c>
      <c r="H32" s="74" t="s">
        <v>92</v>
      </c>
      <c r="I32" s="110">
        <v>0.1</v>
      </c>
      <c r="J32" s="92" t="s">
        <v>190</v>
      </c>
      <c r="K32" s="49"/>
    </row>
    <row r="33" spans="3:11" ht="164.25" customHeight="1">
      <c r="C33" s="45"/>
      <c r="D33" s="173" t="s">
        <v>100</v>
      </c>
      <c r="E33" s="75">
        <v>42125</v>
      </c>
      <c r="F33" s="75">
        <v>42246</v>
      </c>
      <c r="G33" s="17" t="s">
        <v>93</v>
      </c>
      <c r="H33" s="74" t="s">
        <v>191</v>
      </c>
      <c r="I33" s="110">
        <v>0.625</v>
      </c>
      <c r="J33" s="76" t="s">
        <v>236</v>
      </c>
      <c r="K33" s="49"/>
    </row>
    <row r="34" spans="3:11" ht="131.25" customHeight="1">
      <c r="C34" s="45"/>
      <c r="D34" s="174"/>
      <c r="E34" s="75">
        <v>42186</v>
      </c>
      <c r="F34" s="75">
        <v>42368</v>
      </c>
      <c r="G34" s="17" t="s">
        <v>94</v>
      </c>
      <c r="H34" s="74" t="s">
        <v>192</v>
      </c>
      <c r="I34" s="110">
        <v>0.16665</v>
      </c>
      <c r="J34" s="74" t="s">
        <v>193</v>
      </c>
      <c r="K34" s="49"/>
    </row>
    <row r="35" spans="3:11" ht="137.25" customHeight="1">
      <c r="C35" s="45"/>
      <c r="D35" s="174"/>
      <c r="E35" s="75">
        <v>42036</v>
      </c>
      <c r="F35" s="75">
        <v>42246</v>
      </c>
      <c r="G35" s="17" t="s">
        <v>95</v>
      </c>
      <c r="H35" s="92" t="s">
        <v>194</v>
      </c>
      <c r="I35" s="110">
        <v>0.857</v>
      </c>
      <c r="J35" s="76" t="s">
        <v>216</v>
      </c>
      <c r="K35" s="49"/>
    </row>
    <row r="36" spans="3:11" ht="98.25" customHeight="1">
      <c r="C36" s="45"/>
      <c r="D36" s="175"/>
      <c r="E36" s="75">
        <v>42186</v>
      </c>
      <c r="F36" s="75">
        <v>42353</v>
      </c>
      <c r="G36" s="17" t="s">
        <v>96</v>
      </c>
      <c r="H36" s="74" t="s">
        <v>217</v>
      </c>
      <c r="I36" s="110">
        <v>0.1111</v>
      </c>
      <c r="J36" s="116" t="s">
        <v>218</v>
      </c>
      <c r="K36" s="49"/>
    </row>
    <row r="37" spans="3:11" ht="33.75" customHeight="1">
      <c r="C37" s="95"/>
      <c r="D37" s="161" t="s">
        <v>251</v>
      </c>
      <c r="E37" s="162"/>
      <c r="F37" s="162"/>
      <c r="G37" s="162"/>
      <c r="H37" s="163"/>
      <c r="I37" s="96">
        <v>0.4598</v>
      </c>
      <c r="J37" s="98"/>
      <c r="K37" s="95"/>
    </row>
    <row r="38" spans="3:10" s="2" customFormat="1" ht="16.5" customHeight="1">
      <c r="C38" s="94"/>
      <c r="D38" s="164" t="s">
        <v>246</v>
      </c>
      <c r="E38" s="165"/>
      <c r="F38" s="165"/>
      <c r="G38" s="165"/>
      <c r="H38" s="166"/>
      <c r="I38" s="81"/>
      <c r="J38" s="77"/>
    </row>
  </sheetData>
  <sheetProtection/>
  <mergeCells count="7">
    <mergeCell ref="D37:H37"/>
    <mergeCell ref="D38:H38"/>
    <mergeCell ref="D4:H4"/>
    <mergeCell ref="D6:D23"/>
    <mergeCell ref="D29:D32"/>
    <mergeCell ref="D33:D36"/>
    <mergeCell ref="D24:D28"/>
  </mergeCells>
  <printOptions/>
  <pageMargins left="0.7086614173228347" right="0.7086614173228347" top="0.7480314960629921" bottom="0.7480314960629921" header="0.31496062992125984" footer="0.31496062992125984"/>
  <pageSetup horizontalDpi="600" verticalDpi="600" orientation="landscape" scale="40" r:id="rId1"/>
</worksheet>
</file>

<file path=xl/worksheets/sheet5.xml><?xml version="1.0" encoding="utf-8"?>
<worksheet xmlns="http://schemas.openxmlformats.org/spreadsheetml/2006/main" xmlns:r="http://schemas.openxmlformats.org/officeDocument/2006/relationships">
  <sheetPr>
    <tabColor theme="6" tint="-0.4999699890613556"/>
  </sheetPr>
  <dimension ref="C3:O8"/>
  <sheetViews>
    <sheetView view="pageBreakPreview" zoomScale="90" zoomScaleNormal="70" zoomScaleSheetLayoutView="90" zoomScalePageLayoutView="0" workbookViewId="0" topLeftCell="F1">
      <selection activeCell="O5" sqref="O5"/>
    </sheetView>
  </sheetViews>
  <sheetFormatPr defaultColWidth="11.421875" defaultRowHeight="15"/>
  <cols>
    <col min="1" max="1" width="3.7109375" style="5" customWidth="1"/>
    <col min="2" max="2" width="3.7109375" style="4" customWidth="1"/>
    <col min="3" max="3" width="3.7109375" style="5" customWidth="1"/>
    <col min="4" max="4" width="39.00390625" style="5" customWidth="1"/>
    <col min="5" max="5" width="19.8515625" style="5" customWidth="1"/>
    <col min="6" max="6" width="18.57421875" style="5" customWidth="1"/>
    <col min="7" max="8" width="18.8515625" style="5" customWidth="1"/>
    <col min="9" max="9" width="24.8515625" style="5" customWidth="1"/>
    <col min="10" max="10" width="20.421875" style="5" customWidth="1"/>
    <col min="11" max="11" width="19.7109375" style="5" customWidth="1"/>
    <col min="12" max="12" width="21.00390625" style="5" customWidth="1"/>
    <col min="13" max="13" width="18.421875" style="5" customWidth="1"/>
    <col min="14" max="14" width="50.7109375" style="5" hidden="1" customWidth="1"/>
    <col min="15" max="15" width="3.7109375" style="5" customWidth="1"/>
    <col min="16" max="16" width="3.7109375" style="4" customWidth="1"/>
    <col min="17" max="17" width="3.7109375" style="5" customWidth="1"/>
    <col min="18" max="16384" width="11.421875" style="5" customWidth="1"/>
  </cols>
  <sheetData>
    <row r="2" s="4" customFormat="1" ht="15.75" thickBot="1"/>
    <row r="3" spans="3:15" ht="19.5" thickTop="1">
      <c r="C3" s="176" t="s">
        <v>57</v>
      </c>
      <c r="D3" s="150"/>
      <c r="E3" s="150"/>
      <c r="F3" s="150"/>
      <c r="G3" s="150"/>
      <c r="H3" s="150"/>
      <c r="I3" s="150"/>
      <c r="J3" s="150"/>
      <c r="K3" s="150"/>
      <c r="L3" s="150"/>
      <c r="M3" s="150"/>
      <c r="N3" s="150"/>
      <c r="O3" s="151"/>
    </row>
    <row r="4" spans="3:15" ht="78.75" customHeight="1">
      <c r="C4" s="37"/>
      <c r="D4" s="109" t="s">
        <v>101</v>
      </c>
      <c r="E4" s="109" t="s">
        <v>40</v>
      </c>
      <c r="F4" s="109" t="s">
        <v>41</v>
      </c>
      <c r="G4" s="109" t="s">
        <v>42</v>
      </c>
      <c r="H4" s="109" t="s">
        <v>43</v>
      </c>
      <c r="I4" s="109" t="s">
        <v>36</v>
      </c>
      <c r="J4" s="109" t="s">
        <v>31</v>
      </c>
      <c r="K4" s="109" t="s">
        <v>32</v>
      </c>
      <c r="L4" s="109" t="s">
        <v>33</v>
      </c>
      <c r="M4" s="109" t="s">
        <v>0</v>
      </c>
      <c r="N4" s="51" t="s">
        <v>22</v>
      </c>
      <c r="O4" s="39"/>
    </row>
    <row r="5" spans="3:15" ht="39.75" customHeight="1">
      <c r="C5" s="37"/>
      <c r="D5" s="112" t="s">
        <v>39</v>
      </c>
      <c r="E5" s="108">
        <v>7</v>
      </c>
      <c r="F5" s="108">
        <v>0</v>
      </c>
      <c r="G5" s="108">
        <v>5</v>
      </c>
      <c r="H5" s="108">
        <v>2</v>
      </c>
      <c r="I5" s="108">
        <v>6</v>
      </c>
      <c r="J5" s="177">
        <f>+E5+F5+G5+H5+I5</f>
        <v>20</v>
      </c>
      <c r="K5" s="177">
        <f>+E6+F6+G6+H6+I6</f>
        <v>5</v>
      </c>
      <c r="L5" s="177">
        <f>+J5-K5</f>
        <v>15</v>
      </c>
      <c r="M5" s="180">
        <f>+L5/J5</f>
        <v>0.75</v>
      </c>
      <c r="N5" s="183" t="s">
        <v>102</v>
      </c>
      <c r="O5" s="39"/>
    </row>
    <row r="6" spans="3:15" ht="39.75" customHeight="1">
      <c r="C6" s="37"/>
      <c r="D6" s="113" t="s">
        <v>35</v>
      </c>
      <c r="E6" s="108">
        <v>0</v>
      </c>
      <c r="F6" s="108">
        <v>0</v>
      </c>
      <c r="G6" s="108">
        <v>5</v>
      </c>
      <c r="H6" s="108">
        <v>0</v>
      </c>
      <c r="I6" s="108">
        <v>0</v>
      </c>
      <c r="J6" s="178"/>
      <c r="K6" s="179"/>
      <c r="L6" s="179"/>
      <c r="M6" s="181"/>
      <c r="N6" s="184"/>
      <c r="O6" s="39"/>
    </row>
    <row r="7" spans="3:15" ht="119.25" customHeight="1">
      <c r="C7" s="37"/>
      <c r="D7" s="113" t="s">
        <v>34</v>
      </c>
      <c r="E7" s="114">
        <f>+E6/E5</f>
        <v>0</v>
      </c>
      <c r="F7" s="114" t="e">
        <f>+F6/F5</f>
        <v>#DIV/0!</v>
      </c>
      <c r="G7" s="114">
        <f>+G6/G5</f>
        <v>1</v>
      </c>
      <c r="H7" s="114">
        <f>+H6/H5</f>
        <v>0</v>
      </c>
      <c r="I7" s="115">
        <f>+I6/I5</f>
        <v>0</v>
      </c>
      <c r="J7" s="179"/>
      <c r="K7" s="114">
        <f>+K5/J5</f>
        <v>0.25</v>
      </c>
      <c r="L7" s="114">
        <f>+L5/J5</f>
        <v>0.75</v>
      </c>
      <c r="M7" s="182"/>
      <c r="N7" s="185"/>
      <c r="O7" s="39"/>
    </row>
    <row r="8" spans="3:15" ht="15.75" thickBot="1">
      <c r="C8" s="38"/>
      <c r="D8" s="149" t="s">
        <v>45</v>
      </c>
      <c r="E8" s="149"/>
      <c r="F8" s="149"/>
      <c r="G8" s="149"/>
      <c r="H8" s="149"/>
      <c r="I8" s="149"/>
      <c r="J8" s="149"/>
      <c r="K8" s="149"/>
      <c r="L8" s="149"/>
      <c r="M8" s="149"/>
      <c r="N8" s="149"/>
      <c r="O8" s="40"/>
    </row>
    <row r="9" s="4" customFormat="1" ht="15.75" thickTop="1"/>
  </sheetData>
  <sheetProtection/>
  <mergeCells count="7">
    <mergeCell ref="D8:N8"/>
    <mergeCell ref="C3:O3"/>
    <mergeCell ref="J5:J7"/>
    <mergeCell ref="M5:M7"/>
    <mergeCell ref="N5:N7"/>
    <mergeCell ref="K5:K6"/>
    <mergeCell ref="L5:L6"/>
  </mergeCells>
  <dataValidations count="4">
    <dataValidation type="whole" operator="lessThanOrEqual" allowBlank="1" showInputMessage="1" showErrorMessage="1" sqref="L5">
      <formula1>J5</formula1>
    </dataValidation>
    <dataValidation type="whole" operator="lessThanOrEqual" allowBlank="1" showInputMessage="1" showErrorMessage="1" sqref="K5">
      <formula1>J5</formula1>
    </dataValidation>
    <dataValidation type="whole" operator="lessThanOrEqual" allowBlank="1" showInputMessage="1" showErrorMessage="1" error="El número de hallazgos abiertos no puede ser superior al número total de hallazgos" sqref="E6:F6">
      <formula1>E5</formula1>
    </dataValidation>
    <dataValidation type="whole" operator="lessThanOrEqual" allowBlank="1" showInputMessage="1" showErrorMessage="1" error="El número de hallazgos abiertos no puede ser superior al número total de hallazgo" sqref="G6:I6">
      <formula1>G5</formula1>
    </dataValidation>
  </dataValidations>
  <printOptions/>
  <pageMargins left="0.7" right="0.7" top="0.75" bottom="0.75" header="0.3" footer="0.3"/>
  <pageSetup horizontalDpi="600" verticalDpi="600" orientation="portrait" scale="28" r:id="rId1"/>
</worksheet>
</file>

<file path=xl/worksheets/sheet6.xml><?xml version="1.0" encoding="utf-8"?>
<worksheet xmlns="http://schemas.openxmlformats.org/spreadsheetml/2006/main" xmlns:r="http://schemas.openxmlformats.org/officeDocument/2006/relationships">
  <sheetPr>
    <tabColor theme="6" tint="-0.4999699890613556"/>
  </sheetPr>
  <dimension ref="C3:K12"/>
  <sheetViews>
    <sheetView view="pageBreakPreview" zoomScale="83" zoomScaleNormal="80" zoomScaleSheetLayoutView="83" zoomScalePageLayoutView="0" workbookViewId="0" topLeftCell="D10">
      <selection activeCell="D11" sqref="D11:H11"/>
    </sheetView>
  </sheetViews>
  <sheetFormatPr defaultColWidth="11.421875" defaultRowHeight="15"/>
  <cols>
    <col min="1" max="1" width="3.7109375" style="0" customWidth="1"/>
    <col min="2" max="2" width="3.7109375" style="2" customWidth="1"/>
    <col min="3" max="3" width="3.00390625" style="0" customWidth="1"/>
    <col min="4" max="4" width="28.7109375" style="0" customWidth="1"/>
    <col min="5" max="6" width="22.7109375" style="0" customWidth="1"/>
    <col min="7" max="7" width="20.00390625" style="0" customWidth="1"/>
    <col min="8" max="8" width="57.28125" style="0" customWidth="1"/>
    <col min="9" max="9" width="34.00390625" style="0" customWidth="1"/>
    <col min="10" max="10" width="57.28125" style="0" customWidth="1"/>
    <col min="11" max="11" width="3.7109375" style="0" customWidth="1"/>
    <col min="12" max="12" width="3.7109375" style="2" customWidth="1"/>
    <col min="13" max="13" width="3.7109375" style="0" customWidth="1"/>
  </cols>
  <sheetData>
    <row r="2" s="2" customFormat="1" ht="15.75" thickBot="1"/>
    <row r="3" spans="3:11" ht="15.75" thickTop="1">
      <c r="C3" s="44"/>
      <c r="D3" s="47"/>
      <c r="E3" s="47"/>
      <c r="F3" s="47"/>
      <c r="G3" s="47"/>
      <c r="H3" s="47"/>
      <c r="I3" s="47"/>
      <c r="J3" s="47"/>
      <c r="K3" s="48"/>
    </row>
    <row r="4" spans="3:11" ht="18.75">
      <c r="C4" s="45"/>
      <c r="D4" s="167" t="s">
        <v>169</v>
      </c>
      <c r="E4" s="168"/>
      <c r="F4" s="168"/>
      <c r="G4" s="168"/>
      <c r="H4" s="168"/>
      <c r="I4" s="168"/>
      <c r="J4" s="168"/>
      <c r="K4" s="49"/>
    </row>
    <row r="5" spans="3:11" ht="24.75" customHeight="1">
      <c r="C5" s="45"/>
      <c r="D5" s="200" t="s">
        <v>134</v>
      </c>
      <c r="E5" s="202" t="s">
        <v>15</v>
      </c>
      <c r="F5" s="203"/>
      <c r="G5" s="200" t="s">
        <v>16</v>
      </c>
      <c r="H5" s="200" t="s">
        <v>143</v>
      </c>
      <c r="I5" s="200" t="s">
        <v>142</v>
      </c>
      <c r="J5" s="200" t="s">
        <v>23</v>
      </c>
      <c r="K5" s="49"/>
    </row>
    <row r="6" spans="3:11" ht="67.5" customHeight="1">
      <c r="C6" s="45"/>
      <c r="D6" s="201"/>
      <c r="E6" s="204"/>
      <c r="F6" s="205"/>
      <c r="G6" s="201"/>
      <c r="H6" s="201"/>
      <c r="I6" s="201"/>
      <c r="J6" s="201"/>
      <c r="K6" s="49"/>
    </row>
    <row r="7" spans="3:11" ht="83.25" customHeight="1">
      <c r="C7" s="45"/>
      <c r="D7" s="194" t="s">
        <v>135</v>
      </c>
      <c r="E7" s="194" t="s">
        <v>136</v>
      </c>
      <c r="F7" s="194" t="s">
        <v>137</v>
      </c>
      <c r="G7" s="194" t="s">
        <v>138</v>
      </c>
      <c r="H7" s="196" t="s">
        <v>144</v>
      </c>
      <c r="I7" s="198">
        <v>0</v>
      </c>
      <c r="J7" s="188" t="s">
        <v>166</v>
      </c>
      <c r="K7" s="193"/>
    </row>
    <row r="8" spans="3:11" ht="96.75" customHeight="1">
      <c r="C8" s="45"/>
      <c r="D8" s="195"/>
      <c r="E8" s="195"/>
      <c r="F8" s="195"/>
      <c r="G8" s="195"/>
      <c r="H8" s="197"/>
      <c r="I8" s="199"/>
      <c r="J8" s="188"/>
      <c r="K8" s="193"/>
    </row>
    <row r="9" spans="3:11" ht="223.5" customHeight="1">
      <c r="C9" s="45"/>
      <c r="D9" s="83" t="s">
        <v>139</v>
      </c>
      <c r="E9" s="186" t="s">
        <v>140</v>
      </c>
      <c r="F9" s="187"/>
      <c r="G9" s="83" t="s">
        <v>138</v>
      </c>
      <c r="H9" s="84" t="s">
        <v>167</v>
      </c>
      <c r="I9" s="86">
        <v>0</v>
      </c>
      <c r="J9" s="85" t="s">
        <v>222</v>
      </c>
      <c r="K9" s="193"/>
    </row>
    <row r="10" spans="3:11" ht="140.25" customHeight="1">
      <c r="C10" s="45"/>
      <c r="D10" s="107" t="s">
        <v>163</v>
      </c>
      <c r="E10" s="186" t="s">
        <v>164</v>
      </c>
      <c r="F10" s="187"/>
      <c r="G10" s="107" t="s">
        <v>138</v>
      </c>
      <c r="H10" s="106" t="s">
        <v>165</v>
      </c>
      <c r="I10" s="86">
        <v>0</v>
      </c>
      <c r="J10" s="85" t="s">
        <v>221</v>
      </c>
      <c r="K10" s="101"/>
    </row>
    <row r="11" spans="3:11" ht="27.75" customHeight="1">
      <c r="C11" s="45"/>
      <c r="D11" s="190" t="s">
        <v>248</v>
      </c>
      <c r="E11" s="191"/>
      <c r="F11" s="191"/>
      <c r="G11" s="191"/>
      <c r="H11" s="192"/>
      <c r="I11" s="27">
        <f>AVERAGE(I7:I9)</f>
        <v>0</v>
      </c>
      <c r="J11" s="26"/>
      <c r="K11" s="49"/>
    </row>
    <row r="12" spans="3:11" ht="15.75" thickBot="1">
      <c r="C12" s="46"/>
      <c r="D12" s="189" t="s">
        <v>45</v>
      </c>
      <c r="E12" s="189"/>
      <c r="F12" s="189"/>
      <c r="G12" s="189"/>
      <c r="H12" s="189"/>
      <c r="I12" s="189"/>
      <c r="J12" s="189"/>
      <c r="K12" s="50"/>
    </row>
    <row r="13" s="2" customFormat="1" ht="15.75" thickTop="1"/>
  </sheetData>
  <sheetProtection/>
  <mergeCells count="19">
    <mergeCell ref="H7:H8"/>
    <mergeCell ref="I7:I8"/>
    <mergeCell ref="D4:J4"/>
    <mergeCell ref="D5:D6"/>
    <mergeCell ref="G5:G6"/>
    <mergeCell ref="H5:H6"/>
    <mergeCell ref="E5:F6"/>
    <mergeCell ref="J5:J6"/>
    <mergeCell ref="I5:I6"/>
    <mergeCell ref="E10:F10"/>
    <mergeCell ref="J7:J8"/>
    <mergeCell ref="E9:F9"/>
    <mergeCell ref="D12:J12"/>
    <mergeCell ref="D11:H11"/>
    <mergeCell ref="K7:K9"/>
    <mergeCell ref="D7:D8"/>
    <mergeCell ref="E7:E8"/>
    <mergeCell ref="F7:F8"/>
    <mergeCell ref="G7:G8"/>
  </mergeCells>
  <printOptions/>
  <pageMargins left="0.7" right="0.7" top="0.75" bottom="0.75" header="0.3" footer="0.3"/>
  <pageSetup horizontalDpi="600" verticalDpi="600" orientation="portrait" scale="37" r:id="rId1"/>
</worksheet>
</file>

<file path=xl/worksheets/sheet7.xml><?xml version="1.0" encoding="utf-8"?>
<worksheet xmlns="http://schemas.openxmlformats.org/spreadsheetml/2006/main" xmlns:r="http://schemas.openxmlformats.org/officeDocument/2006/relationships">
  <sheetPr>
    <tabColor theme="6" tint="-0.4999699890613556"/>
  </sheetPr>
  <dimension ref="D2:K30"/>
  <sheetViews>
    <sheetView view="pageBreakPreview" zoomScale="98" zoomScaleNormal="80" zoomScaleSheetLayoutView="98" zoomScalePageLayoutView="0" workbookViewId="0" topLeftCell="C26">
      <selection activeCell="E29" sqref="E29:G29"/>
    </sheetView>
  </sheetViews>
  <sheetFormatPr defaultColWidth="11.421875" defaultRowHeight="15"/>
  <cols>
    <col min="1" max="2" width="3.7109375" style="5" customWidth="1"/>
    <col min="3" max="3" width="3.7109375" style="4" customWidth="1"/>
    <col min="4" max="4" width="3.7109375" style="5" customWidth="1"/>
    <col min="5" max="5" width="37.7109375" style="5" customWidth="1"/>
    <col min="6" max="6" width="44.57421875" style="5" customWidth="1"/>
    <col min="7" max="7" width="18.7109375" style="25" customWidth="1"/>
    <col min="8" max="8" width="23.28125" style="25" customWidth="1"/>
    <col min="9" max="9" width="48.7109375" style="25" customWidth="1"/>
    <col min="10" max="10" width="48.00390625" style="22" customWidth="1"/>
    <col min="11" max="11" width="3.8515625" style="5" customWidth="1"/>
    <col min="12" max="12" width="3.7109375" style="4" customWidth="1"/>
    <col min="13" max="14" width="3.7109375" style="5" customWidth="1"/>
    <col min="15" max="16384" width="11.421875" style="5" customWidth="1"/>
  </cols>
  <sheetData>
    <row r="2" spans="7:10" s="4" customFormat="1" ht="15.75" thickBot="1">
      <c r="G2" s="23"/>
      <c r="H2" s="23"/>
      <c r="I2" s="23"/>
      <c r="J2" s="21"/>
    </row>
    <row r="3" spans="4:11" ht="15.75" thickTop="1">
      <c r="D3" s="33"/>
      <c r="E3" s="34"/>
      <c r="F3" s="34"/>
      <c r="G3" s="34"/>
      <c r="H3" s="34"/>
      <c r="I3" s="34"/>
      <c r="J3" s="35"/>
      <c r="K3" s="36"/>
    </row>
    <row r="4" spans="4:11" ht="21" customHeight="1">
      <c r="D4" s="37"/>
      <c r="E4" s="41" t="s">
        <v>10</v>
      </c>
      <c r="F4" s="210" t="s">
        <v>57</v>
      </c>
      <c r="G4" s="211"/>
      <c r="H4" s="211"/>
      <c r="I4" s="211"/>
      <c r="J4" s="212"/>
      <c r="K4" s="39"/>
    </row>
    <row r="5" spans="4:11" ht="37.5" customHeight="1">
      <c r="D5" s="37"/>
      <c r="E5" s="200" t="s">
        <v>17</v>
      </c>
      <c r="F5" s="200" t="s">
        <v>18</v>
      </c>
      <c r="G5" s="42" t="s">
        <v>20</v>
      </c>
      <c r="H5" s="213" t="s">
        <v>237</v>
      </c>
      <c r="I5" s="200" t="s">
        <v>141</v>
      </c>
      <c r="J5" s="200" t="s">
        <v>54</v>
      </c>
      <c r="K5" s="39"/>
    </row>
    <row r="6" spans="4:11" ht="27" customHeight="1">
      <c r="D6" s="37"/>
      <c r="E6" s="201"/>
      <c r="F6" s="201"/>
      <c r="G6" s="43" t="s">
        <v>16</v>
      </c>
      <c r="H6" s="214"/>
      <c r="I6" s="201"/>
      <c r="J6" s="201"/>
      <c r="K6" s="39"/>
    </row>
    <row r="7" spans="4:11" ht="111.75" customHeight="1">
      <c r="D7" s="37"/>
      <c r="E7" s="194" t="s">
        <v>103</v>
      </c>
      <c r="F7" s="78" t="s">
        <v>104</v>
      </c>
      <c r="G7" s="24" t="s">
        <v>105</v>
      </c>
      <c r="H7" s="99">
        <v>0.5</v>
      </c>
      <c r="I7" s="78" t="s">
        <v>106</v>
      </c>
      <c r="J7" s="78" t="s">
        <v>174</v>
      </c>
      <c r="K7" s="39"/>
    </row>
    <row r="8" spans="4:11" ht="130.5" customHeight="1">
      <c r="D8" s="37"/>
      <c r="E8" s="206"/>
      <c r="F8" s="104" t="s">
        <v>107</v>
      </c>
      <c r="G8" s="24" t="s">
        <v>105</v>
      </c>
      <c r="H8" s="99">
        <v>0.4998</v>
      </c>
      <c r="I8" s="78" t="s">
        <v>145</v>
      </c>
      <c r="J8" s="117" t="s">
        <v>220</v>
      </c>
      <c r="K8" s="39"/>
    </row>
    <row r="9" spans="4:11" ht="129.75" customHeight="1">
      <c r="D9" s="37"/>
      <c r="E9" s="194" t="s">
        <v>108</v>
      </c>
      <c r="F9" s="104" t="s">
        <v>109</v>
      </c>
      <c r="G9" s="13" t="s">
        <v>105</v>
      </c>
      <c r="H9" s="99">
        <v>0.4998</v>
      </c>
      <c r="I9" s="79" t="s">
        <v>110</v>
      </c>
      <c r="J9" s="119" t="s">
        <v>238</v>
      </c>
      <c r="K9" s="39"/>
    </row>
    <row r="10" spans="4:11" ht="94.5" customHeight="1">
      <c r="D10" s="37"/>
      <c r="E10" s="206"/>
      <c r="F10" s="105" t="s">
        <v>111</v>
      </c>
      <c r="G10" s="13" t="s">
        <v>105</v>
      </c>
      <c r="H10" s="99">
        <v>0.4998</v>
      </c>
      <c r="I10" s="79" t="s">
        <v>112</v>
      </c>
      <c r="J10" s="111"/>
      <c r="K10" s="39"/>
    </row>
    <row r="11" spans="4:11" ht="111" customHeight="1">
      <c r="D11" s="37"/>
      <c r="E11" s="194" t="s">
        <v>113</v>
      </c>
      <c r="F11" s="78" t="s">
        <v>114</v>
      </c>
      <c r="G11" s="13" t="s">
        <v>105</v>
      </c>
      <c r="H11" s="99">
        <v>0.4999</v>
      </c>
      <c r="I11" s="79" t="s">
        <v>146</v>
      </c>
      <c r="J11" s="79"/>
      <c r="K11" s="39"/>
    </row>
    <row r="12" spans="4:11" ht="67.5" customHeight="1">
      <c r="D12" s="37"/>
      <c r="E12" s="206"/>
      <c r="F12" s="78" t="s">
        <v>115</v>
      </c>
      <c r="G12" s="13" t="s">
        <v>105</v>
      </c>
      <c r="H12" s="99">
        <v>0.4999</v>
      </c>
      <c r="I12" s="79" t="s">
        <v>116</v>
      </c>
      <c r="J12" s="79"/>
      <c r="K12" s="39"/>
    </row>
    <row r="13" spans="4:11" ht="111.75" customHeight="1">
      <c r="D13" s="37"/>
      <c r="E13" s="206"/>
      <c r="F13" s="80" t="s">
        <v>117</v>
      </c>
      <c r="G13" s="13" t="s">
        <v>105</v>
      </c>
      <c r="H13" s="99">
        <v>0.4999</v>
      </c>
      <c r="I13" s="79" t="s">
        <v>147</v>
      </c>
      <c r="J13" s="79"/>
      <c r="K13" s="39"/>
    </row>
    <row r="14" spans="4:11" ht="197.25" customHeight="1">
      <c r="D14" s="37"/>
      <c r="E14" s="195"/>
      <c r="F14" s="100" t="s">
        <v>118</v>
      </c>
      <c r="G14" s="13" t="s">
        <v>105</v>
      </c>
      <c r="H14" s="99">
        <v>0.4999</v>
      </c>
      <c r="I14" s="79" t="s">
        <v>148</v>
      </c>
      <c r="J14" s="79"/>
      <c r="K14" s="39"/>
    </row>
    <row r="15" spans="4:11" ht="137.25" customHeight="1">
      <c r="D15" s="37"/>
      <c r="E15" s="194" t="s">
        <v>119</v>
      </c>
      <c r="F15" s="80" t="s">
        <v>120</v>
      </c>
      <c r="G15" s="13" t="s">
        <v>105</v>
      </c>
      <c r="H15" s="99">
        <v>0.4999</v>
      </c>
      <c r="I15" s="79" t="s">
        <v>149</v>
      </c>
      <c r="J15" s="119" t="s">
        <v>175</v>
      </c>
      <c r="K15" s="39"/>
    </row>
    <row r="16" spans="4:11" ht="275.25" customHeight="1">
      <c r="D16" s="37"/>
      <c r="E16" s="206"/>
      <c r="F16" s="80" t="s">
        <v>121</v>
      </c>
      <c r="G16" s="13" t="s">
        <v>105</v>
      </c>
      <c r="H16" s="99">
        <v>0.4999</v>
      </c>
      <c r="I16" s="79" t="s">
        <v>150</v>
      </c>
      <c r="J16" s="119" t="s">
        <v>195</v>
      </c>
      <c r="K16" s="39"/>
    </row>
    <row r="17" spans="4:11" ht="104.25" customHeight="1">
      <c r="D17" s="37"/>
      <c r="E17" s="206"/>
      <c r="F17" s="102" t="s">
        <v>111</v>
      </c>
      <c r="G17" s="13" t="s">
        <v>105</v>
      </c>
      <c r="H17" s="99">
        <v>0.4999</v>
      </c>
      <c r="I17" s="79" t="s">
        <v>122</v>
      </c>
      <c r="J17" s="79"/>
      <c r="K17" s="39"/>
    </row>
    <row r="18" spans="4:11" ht="73.5" customHeight="1">
      <c r="D18" s="37"/>
      <c r="E18" s="195"/>
      <c r="F18" s="102" t="s">
        <v>19</v>
      </c>
      <c r="G18" s="13" t="s">
        <v>105</v>
      </c>
      <c r="H18" s="99">
        <v>0.4999</v>
      </c>
      <c r="I18" s="79" t="s">
        <v>151</v>
      </c>
      <c r="J18" s="118"/>
      <c r="K18" s="39"/>
    </row>
    <row r="19" spans="4:11" ht="191.25" customHeight="1">
      <c r="D19" s="37"/>
      <c r="E19" s="194" t="s">
        <v>123</v>
      </c>
      <c r="F19" s="78" t="s">
        <v>124</v>
      </c>
      <c r="G19" s="13" t="s">
        <v>105</v>
      </c>
      <c r="H19" s="99">
        <v>0.4999</v>
      </c>
      <c r="I19" s="79" t="s">
        <v>152</v>
      </c>
      <c r="J19" s="119" t="s">
        <v>198</v>
      </c>
      <c r="K19" s="39"/>
    </row>
    <row r="20" spans="4:11" ht="229.5" customHeight="1">
      <c r="D20" s="37"/>
      <c r="E20" s="206"/>
      <c r="F20" s="102" t="s">
        <v>125</v>
      </c>
      <c r="G20" s="13" t="s">
        <v>105</v>
      </c>
      <c r="H20" s="99">
        <v>0.4999</v>
      </c>
      <c r="I20" s="79" t="s">
        <v>153</v>
      </c>
      <c r="J20" s="118" t="s">
        <v>197</v>
      </c>
      <c r="K20" s="39"/>
    </row>
    <row r="21" spans="4:11" ht="84" customHeight="1">
      <c r="D21" s="37"/>
      <c r="E21" s="195"/>
      <c r="F21" s="102" t="s">
        <v>126</v>
      </c>
      <c r="G21" s="13" t="s">
        <v>105</v>
      </c>
      <c r="H21" s="99">
        <v>0.4999</v>
      </c>
      <c r="I21" s="79" t="s">
        <v>127</v>
      </c>
      <c r="J21" s="118"/>
      <c r="K21" s="39"/>
    </row>
    <row r="22" spans="4:11" ht="162" customHeight="1">
      <c r="D22" s="37"/>
      <c r="E22" s="194" t="s">
        <v>128</v>
      </c>
      <c r="F22" s="78" t="s">
        <v>154</v>
      </c>
      <c r="G22" s="13" t="s">
        <v>105</v>
      </c>
      <c r="H22" s="99">
        <v>0.4999</v>
      </c>
      <c r="I22" s="103" t="s">
        <v>155</v>
      </c>
      <c r="J22" s="119" t="s">
        <v>196</v>
      </c>
      <c r="K22" s="39"/>
    </row>
    <row r="23" spans="4:11" ht="195" customHeight="1">
      <c r="D23" s="37"/>
      <c r="E23" s="206"/>
      <c r="F23" s="78" t="s">
        <v>158</v>
      </c>
      <c r="G23" s="13" t="s">
        <v>105</v>
      </c>
      <c r="H23" s="99">
        <v>0.4999</v>
      </c>
      <c r="I23" s="79" t="s">
        <v>156</v>
      </c>
      <c r="J23" s="118" t="s">
        <v>157</v>
      </c>
      <c r="K23" s="39"/>
    </row>
    <row r="24" spans="4:11" ht="82.5" customHeight="1">
      <c r="D24" s="37"/>
      <c r="E24" s="195"/>
      <c r="F24" s="102" t="s">
        <v>126</v>
      </c>
      <c r="G24" s="13" t="s">
        <v>105</v>
      </c>
      <c r="H24" s="99">
        <v>0.4999</v>
      </c>
      <c r="I24" s="79" t="s">
        <v>127</v>
      </c>
      <c r="J24" s="118"/>
      <c r="K24" s="39"/>
    </row>
    <row r="25" spans="4:11" ht="109.5" customHeight="1">
      <c r="D25" s="37"/>
      <c r="E25" s="194" t="s">
        <v>130</v>
      </c>
      <c r="F25" s="102" t="s">
        <v>131</v>
      </c>
      <c r="G25" s="13" t="s">
        <v>105</v>
      </c>
      <c r="H25" s="99">
        <v>0.4999</v>
      </c>
      <c r="I25" s="79" t="s">
        <v>159</v>
      </c>
      <c r="J25" s="119" t="s">
        <v>199</v>
      </c>
      <c r="K25" s="39"/>
    </row>
    <row r="26" spans="4:11" ht="97.5" customHeight="1">
      <c r="D26" s="37"/>
      <c r="E26" s="195"/>
      <c r="F26" s="78" t="s">
        <v>154</v>
      </c>
      <c r="G26" s="13" t="s">
        <v>105</v>
      </c>
      <c r="H26" s="99">
        <v>0.4999</v>
      </c>
      <c r="I26" s="79" t="s">
        <v>160</v>
      </c>
      <c r="J26" s="119" t="s">
        <v>200</v>
      </c>
      <c r="K26" s="39"/>
    </row>
    <row r="27" spans="4:11" ht="114" customHeight="1">
      <c r="D27" s="37"/>
      <c r="E27" s="194" t="s">
        <v>132</v>
      </c>
      <c r="F27" s="100" t="s">
        <v>133</v>
      </c>
      <c r="G27" s="13" t="s">
        <v>105</v>
      </c>
      <c r="H27" s="99">
        <v>0.4999</v>
      </c>
      <c r="I27" s="103" t="s">
        <v>161</v>
      </c>
      <c r="J27" s="119" t="s">
        <v>201</v>
      </c>
      <c r="K27" s="39"/>
    </row>
    <row r="28" spans="4:11" ht="49.5" customHeight="1">
      <c r="D28" s="37"/>
      <c r="E28" s="206"/>
      <c r="F28" s="78" t="s">
        <v>129</v>
      </c>
      <c r="G28" s="13" t="s">
        <v>105</v>
      </c>
      <c r="H28" s="99">
        <v>0.4999</v>
      </c>
      <c r="I28" s="79" t="s">
        <v>162</v>
      </c>
      <c r="J28" s="79"/>
      <c r="K28" s="39"/>
    </row>
    <row r="29" spans="4:11" ht="49.5" customHeight="1">
      <c r="D29" s="37"/>
      <c r="E29" s="207" t="s">
        <v>249</v>
      </c>
      <c r="F29" s="208"/>
      <c r="G29" s="209"/>
      <c r="H29" s="82">
        <v>0.5833</v>
      </c>
      <c r="I29" s="97"/>
      <c r="J29" s="62"/>
      <c r="K29" s="39"/>
    </row>
    <row r="30" spans="4:11" ht="15.75" thickBot="1">
      <c r="D30" s="38"/>
      <c r="E30" s="207" t="s">
        <v>176</v>
      </c>
      <c r="F30" s="208"/>
      <c r="G30" s="209"/>
      <c r="H30" s="97"/>
      <c r="I30" s="97"/>
      <c r="J30" s="62"/>
      <c r="K30" s="40"/>
    </row>
    <row r="31" ht="15.75" thickTop="1"/>
  </sheetData>
  <sheetProtection/>
  <mergeCells count="16">
    <mergeCell ref="E27:E28"/>
    <mergeCell ref="E30:G30"/>
    <mergeCell ref="E29:G29"/>
    <mergeCell ref="F4:J4"/>
    <mergeCell ref="E5:E6"/>
    <mergeCell ref="F5:F6"/>
    <mergeCell ref="H5:H6"/>
    <mergeCell ref="E7:E8"/>
    <mergeCell ref="E9:E10"/>
    <mergeCell ref="E11:E14"/>
    <mergeCell ref="E15:E18"/>
    <mergeCell ref="J5:J6"/>
    <mergeCell ref="E19:E21"/>
    <mergeCell ref="E22:E24"/>
    <mergeCell ref="E25:E26"/>
    <mergeCell ref="I5:I6"/>
  </mergeCells>
  <printOptions/>
  <pageMargins left="0.7" right="0.7" top="0.75" bottom="0.75" header="0.3" footer="0.3"/>
  <pageSetup horizontalDpi="600" verticalDpi="600" orientation="portrait"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Ordonez</dc:creator>
  <cp:keywords/>
  <dc:description/>
  <cp:lastModifiedBy>Carmenza Alarcon Mendoza</cp:lastModifiedBy>
  <cp:lastPrinted>2015-08-21T18:40:19Z</cp:lastPrinted>
  <dcterms:created xsi:type="dcterms:W3CDTF">2015-01-02T19:27:31Z</dcterms:created>
  <dcterms:modified xsi:type="dcterms:W3CDTF">2018-06-14T21:28:35Z</dcterms:modified>
  <cp:category/>
  <cp:version/>
  <cp:contentType/>
  <cp:contentStatus/>
</cp:coreProperties>
</file>