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120" windowWidth="11505" windowHeight="11745" tabRatio="287" firstSheet="2" activeTab="2"/>
  </bookViews>
  <sheets>
    <sheet name="Hoja1" sheetId="1" state="hidden" r:id="rId1"/>
    <sheet name="Hoja2" sheetId="2" state="hidden" r:id="rId2"/>
    <sheet name="ANS-Evaluación Independiente" sheetId="3" r:id="rId3"/>
  </sheets>
  <externalReferences>
    <externalReference r:id="rId4"/>
  </externalReferences>
  <definedNames>
    <definedName name="_xlnm._FilterDatabase" localSheetId="2" hidden="1">'ANS-Evaluación Independiente'!$B$5:$B$10</definedName>
    <definedName name="_xlnm._FilterDatabase" localSheetId="0" hidden="1">Hoja1!$F$1:$K$148</definedName>
    <definedName name="_xlnm._FilterDatabase" localSheetId="1" hidden="1">Hoja2!$C$2:$L$58</definedName>
    <definedName name="Aplica">Hoja1!$P$2:$P$3</definedName>
    <definedName name="_xlnm.Print_Area" localSheetId="2">'ANS-Evaluación Independiente'!$A$1:$M$31</definedName>
    <definedName name="Procesos">Hoja1!$B$2:$B$16</definedName>
    <definedName name="Tipo_de_Producto" localSheetId="2">[1]Hoja1!$A$3:$E$19</definedName>
    <definedName name="Tipo_de_Producto">Hoja1!$XEX$2:$XEX$15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3" l="1"/>
  <c r="G28" i="3"/>
  <c r="K28" i="3" l="1"/>
  <c r="F31" i="3"/>
  <c r="E31" i="3"/>
  <c r="E30" i="3"/>
  <c r="F29" i="3"/>
  <c r="E29" i="3"/>
  <c r="M28" i="3"/>
  <c r="F28" i="3"/>
  <c r="E28" i="3"/>
  <c r="F19" i="3" l="1"/>
  <c r="F20" i="3"/>
  <c r="F22" i="3"/>
  <c r="E34" i="3" l="1"/>
  <c r="H166" i="3" l="1"/>
  <c r="E164" i="3"/>
  <c r="F164" i="3"/>
  <c r="G164" i="3"/>
  <c r="H164" i="3"/>
  <c r="I164" i="3"/>
  <c r="E165" i="3"/>
  <c r="F165" i="3"/>
  <c r="G165" i="3"/>
  <c r="H165" i="3"/>
  <c r="I165" i="3"/>
  <c r="E166" i="3"/>
  <c r="F166" i="3"/>
  <c r="G166" i="3"/>
  <c r="I166" i="3"/>
  <c r="M164" i="3"/>
  <c r="M165" i="3"/>
  <c r="M166" i="3"/>
  <c r="M163" i="3"/>
  <c r="K163" i="3"/>
  <c r="J163" i="3"/>
  <c r="I163" i="3"/>
  <c r="H163" i="3"/>
  <c r="G163" i="3"/>
  <c r="F163" i="3"/>
  <c r="E163" i="3"/>
  <c r="E161" i="3"/>
  <c r="E160" i="3"/>
  <c r="H157" i="3"/>
  <c r="E155" i="3"/>
  <c r="F155" i="3"/>
  <c r="G155" i="3"/>
  <c r="H155" i="3"/>
  <c r="I155" i="3"/>
  <c r="E156" i="3"/>
  <c r="F156" i="3"/>
  <c r="G156" i="3"/>
  <c r="H156" i="3"/>
  <c r="I156" i="3"/>
  <c r="E157" i="3"/>
  <c r="F157" i="3"/>
  <c r="G157" i="3"/>
  <c r="I157" i="3"/>
  <c r="M155" i="3"/>
  <c r="M156" i="3"/>
  <c r="M157" i="3"/>
  <c r="M154" i="3"/>
  <c r="K154" i="3"/>
  <c r="J154" i="3"/>
  <c r="I154" i="3"/>
  <c r="H154" i="3"/>
  <c r="G154" i="3"/>
  <c r="F154" i="3"/>
  <c r="E154" i="3"/>
  <c r="E152" i="3"/>
  <c r="E151" i="3"/>
  <c r="E146" i="3"/>
  <c r="F146" i="3"/>
  <c r="G146" i="3"/>
  <c r="H146" i="3"/>
  <c r="I146" i="3"/>
  <c r="E147" i="3"/>
  <c r="F147" i="3"/>
  <c r="G147" i="3"/>
  <c r="H147" i="3"/>
  <c r="I147" i="3"/>
  <c r="E148" i="3"/>
  <c r="F148" i="3"/>
  <c r="G148" i="3"/>
  <c r="H148" i="3"/>
  <c r="I148" i="3"/>
  <c r="M146" i="3"/>
  <c r="M147" i="3"/>
  <c r="M148" i="3"/>
  <c r="M145" i="3"/>
  <c r="K145" i="3"/>
  <c r="J145" i="3"/>
  <c r="I145" i="3"/>
  <c r="H145" i="3"/>
  <c r="G145" i="3"/>
  <c r="F145" i="3"/>
  <c r="E145" i="3"/>
  <c r="E143" i="3"/>
  <c r="E142" i="3"/>
  <c r="M137" i="3"/>
  <c r="M138" i="3"/>
  <c r="M139" i="3"/>
  <c r="M136" i="3"/>
  <c r="K136" i="3"/>
  <c r="J136" i="3"/>
  <c r="E137" i="3"/>
  <c r="F137" i="3"/>
  <c r="G137" i="3"/>
  <c r="H137" i="3"/>
  <c r="I137" i="3"/>
  <c r="E138" i="3"/>
  <c r="F138" i="3"/>
  <c r="G138" i="3"/>
  <c r="H138" i="3"/>
  <c r="I138" i="3"/>
  <c r="E139" i="3"/>
  <c r="F139" i="3"/>
  <c r="G139" i="3"/>
  <c r="H139" i="3"/>
  <c r="I139" i="3"/>
  <c r="I136" i="3"/>
  <c r="H136" i="3"/>
  <c r="G136" i="3"/>
  <c r="F136" i="3"/>
  <c r="E136" i="3"/>
  <c r="E134" i="3"/>
  <c r="E133" i="3"/>
  <c r="G130" i="3"/>
  <c r="H130" i="3"/>
  <c r="E128" i="3"/>
  <c r="F128" i="3"/>
  <c r="G128" i="3"/>
  <c r="H128" i="3"/>
  <c r="I128" i="3"/>
  <c r="E129" i="3"/>
  <c r="F129" i="3"/>
  <c r="G129" i="3"/>
  <c r="H129" i="3"/>
  <c r="I129" i="3"/>
  <c r="E130" i="3"/>
  <c r="F130" i="3"/>
  <c r="I130" i="3"/>
  <c r="M128" i="3"/>
  <c r="M129" i="3"/>
  <c r="M130" i="3"/>
  <c r="M127" i="3"/>
  <c r="K127" i="3"/>
  <c r="J127" i="3"/>
  <c r="F127" i="3"/>
  <c r="I127" i="3"/>
  <c r="H127" i="3"/>
  <c r="G127" i="3"/>
  <c r="E127" i="3"/>
  <c r="E125" i="3"/>
  <c r="E124" i="3"/>
  <c r="I121" i="3"/>
  <c r="H120" i="3"/>
  <c r="E119" i="3"/>
  <c r="F119" i="3"/>
  <c r="G119" i="3"/>
  <c r="H119" i="3"/>
  <c r="I119" i="3"/>
  <c r="E120" i="3"/>
  <c r="F120" i="3"/>
  <c r="G120" i="3"/>
  <c r="I120" i="3"/>
  <c r="E121" i="3"/>
  <c r="F121" i="3"/>
  <c r="G121" i="3"/>
  <c r="H121" i="3"/>
  <c r="M119" i="3"/>
  <c r="M120" i="3"/>
  <c r="M121" i="3"/>
  <c r="M118" i="3"/>
  <c r="K118" i="3"/>
  <c r="J118" i="3"/>
  <c r="I118" i="3"/>
  <c r="H118" i="3"/>
  <c r="G118" i="3"/>
  <c r="F118" i="3"/>
  <c r="E118" i="3"/>
  <c r="E116" i="3"/>
  <c r="E115" i="3"/>
  <c r="H112" i="3"/>
  <c r="E110" i="3"/>
  <c r="F110" i="3"/>
  <c r="G110" i="3"/>
  <c r="H110" i="3"/>
  <c r="I110" i="3"/>
  <c r="E111" i="3"/>
  <c r="F111" i="3"/>
  <c r="G111" i="3"/>
  <c r="H111" i="3"/>
  <c r="I111" i="3"/>
  <c r="E112" i="3"/>
  <c r="F112" i="3"/>
  <c r="G112" i="3"/>
  <c r="I112" i="3"/>
  <c r="M112" i="3"/>
  <c r="K109" i="3"/>
  <c r="J109" i="3"/>
  <c r="M110" i="3"/>
  <c r="M111" i="3"/>
  <c r="M109" i="3"/>
  <c r="I109" i="3"/>
  <c r="H109" i="3"/>
  <c r="G109" i="3"/>
  <c r="F109" i="3"/>
  <c r="E109" i="3"/>
  <c r="E107" i="3"/>
  <c r="E106" i="3"/>
  <c r="G103" i="3"/>
  <c r="E101" i="3"/>
  <c r="F101" i="3"/>
  <c r="G101" i="3"/>
  <c r="H101" i="3"/>
  <c r="I101" i="3"/>
  <c r="E102" i="3"/>
  <c r="F102" i="3"/>
  <c r="G102" i="3"/>
  <c r="H102" i="3"/>
  <c r="I102" i="3"/>
  <c r="E103" i="3"/>
  <c r="F103" i="3"/>
  <c r="H103" i="3"/>
  <c r="I103" i="3"/>
  <c r="M101" i="3"/>
  <c r="M102" i="3"/>
  <c r="M103" i="3"/>
  <c r="M100" i="3"/>
  <c r="K100" i="3"/>
  <c r="J100" i="3"/>
  <c r="I100" i="3"/>
  <c r="H100" i="3"/>
  <c r="G100" i="3"/>
  <c r="F100" i="3"/>
  <c r="E100" i="3"/>
  <c r="E98" i="3"/>
  <c r="E97" i="3"/>
  <c r="H94" i="3"/>
  <c r="M94" i="3"/>
  <c r="M92" i="3"/>
  <c r="M93" i="3"/>
  <c r="E92" i="3"/>
  <c r="F92" i="3"/>
  <c r="G92" i="3"/>
  <c r="H92" i="3"/>
  <c r="I92" i="3"/>
  <c r="E93" i="3"/>
  <c r="F93" i="3"/>
  <c r="G93" i="3"/>
  <c r="H93" i="3"/>
  <c r="I93" i="3"/>
  <c r="E94" i="3"/>
  <c r="F94" i="3"/>
  <c r="G94" i="3"/>
  <c r="I94" i="3"/>
  <c r="J91" i="3"/>
  <c r="K91" i="3"/>
  <c r="M91" i="3"/>
  <c r="I91" i="3"/>
  <c r="H91" i="3"/>
  <c r="G91" i="3"/>
  <c r="F91" i="3"/>
  <c r="E91" i="3"/>
  <c r="E89" i="3"/>
  <c r="E88" i="3"/>
  <c r="E85" i="3"/>
  <c r="E83" i="3"/>
  <c r="F83" i="3"/>
  <c r="G83" i="3"/>
  <c r="H83" i="3"/>
  <c r="I83" i="3"/>
  <c r="E84" i="3"/>
  <c r="F84" i="3"/>
  <c r="G84" i="3"/>
  <c r="H84" i="3"/>
  <c r="I84" i="3"/>
  <c r="F85" i="3"/>
  <c r="G85" i="3"/>
  <c r="H85" i="3"/>
  <c r="I85" i="3"/>
  <c r="M83" i="3"/>
  <c r="M84" i="3"/>
  <c r="M85" i="3"/>
  <c r="M82" i="3"/>
  <c r="K82" i="3"/>
  <c r="J82" i="3"/>
  <c r="I82" i="3"/>
  <c r="H82" i="3"/>
  <c r="G82" i="3"/>
  <c r="F82" i="3"/>
  <c r="E82" i="3"/>
  <c r="E80" i="3"/>
  <c r="E79" i="3"/>
  <c r="K73" i="3"/>
  <c r="J73" i="3"/>
  <c r="I76" i="3"/>
  <c r="E74" i="3"/>
  <c r="F74" i="3"/>
  <c r="G74" i="3"/>
  <c r="H74" i="3"/>
  <c r="I74" i="3"/>
  <c r="E75" i="3"/>
  <c r="F75" i="3"/>
  <c r="G75" i="3"/>
  <c r="H75" i="3"/>
  <c r="I75" i="3"/>
  <c r="E76" i="3"/>
  <c r="F76" i="3"/>
  <c r="G76" i="3"/>
  <c r="H76" i="3"/>
  <c r="E73" i="3"/>
  <c r="M74" i="3"/>
  <c r="M75" i="3"/>
  <c r="M76" i="3"/>
  <c r="M73" i="3"/>
  <c r="I73" i="3"/>
  <c r="H73" i="3"/>
  <c r="G73" i="3"/>
  <c r="F73" i="3"/>
  <c r="E71" i="3"/>
  <c r="E70" i="3"/>
  <c r="M65" i="3"/>
  <c r="M66" i="3"/>
  <c r="M67" i="3"/>
  <c r="M64" i="3"/>
  <c r="K64" i="3"/>
  <c r="J64" i="3"/>
  <c r="E65" i="3"/>
  <c r="F65" i="3"/>
  <c r="G65" i="3"/>
  <c r="H65" i="3"/>
  <c r="I65" i="3"/>
  <c r="E66" i="3"/>
  <c r="F66" i="3"/>
  <c r="G66" i="3"/>
  <c r="H66" i="3"/>
  <c r="I66" i="3"/>
  <c r="E67" i="3"/>
  <c r="F67" i="3"/>
  <c r="G67" i="3"/>
  <c r="H67" i="3"/>
  <c r="I67" i="3"/>
  <c r="I64" i="3"/>
  <c r="H64" i="3"/>
  <c r="G64" i="3"/>
  <c r="F64" i="3"/>
  <c r="E64" i="3"/>
  <c r="E62" i="3"/>
  <c r="E61" i="3"/>
  <c r="E56" i="3"/>
  <c r="F56" i="3"/>
  <c r="G56" i="3"/>
  <c r="H56" i="3"/>
  <c r="I56" i="3"/>
  <c r="E57" i="3"/>
  <c r="F57" i="3"/>
  <c r="G57" i="3"/>
  <c r="H57" i="3"/>
  <c r="I57" i="3"/>
  <c r="E58" i="3"/>
  <c r="F58" i="3"/>
  <c r="G58" i="3"/>
  <c r="H58" i="3"/>
  <c r="I58" i="3"/>
  <c r="M56" i="3"/>
  <c r="M57" i="3"/>
  <c r="M58" i="3"/>
  <c r="M55" i="3"/>
  <c r="K55" i="3"/>
  <c r="J55" i="3"/>
  <c r="I55" i="3"/>
  <c r="H55" i="3"/>
  <c r="G55" i="3"/>
  <c r="F55" i="3"/>
  <c r="E55" i="3"/>
  <c r="E53" i="3"/>
  <c r="E52" i="3"/>
  <c r="J46" i="3"/>
  <c r="K46" i="3"/>
  <c r="E47" i="3"/>
  <c r="F47" i="3"/>
  <c r="G47" i="3"/>
  <c r="H47" i="3"/>
  <c r="I47" i="3"/>
  <c r="E48" i="3"/>
  <c r="F48" i="3"/>
  <c r="G48" i="3"/>
  <c r="H48" i="3"/>
  <c r="I48" i="3"/>
  <c r="E49" i="3"/>
  <c r="F49" i="3"/>
  <c r="G49" i="3"/>
  <c r="H49" i="3"/>
  <c r="I49" i="3"/>
  <c r="M47" i="3"/>
  <c r="M48" i="3"/>
  <c r="M49" i="3"/>
  <c r="M46" i="3"/>
  <c r="I46" i="3"/>
  <c r="H46" i="3"/>
  <c r="G46" i="3"/>
  <c r="F46" i="3"/>
  <c r="E46" i="3"/>
  <c r="E44" i="3"/>
  <c r="E43" i="3"/>
  <c r="G40" i="3"/>
  <c r="E38" i="3"/>
  <c r="F38" i="3"/>
  <c r="G38" i="3"/>
  <c r="H38" i="3"/>
  <c r="I38" i="3"/>
  <c r="E39" i="3"/>
  <c r="F39" i="3"/>
  <c r="G39" i="3"/>
  <c r="H39" i="3"/>
  <c r="I39" i="3"/>
  <c r="E40" i="3"/>
  <c r="F40" i="3"/>
  <c r="H40" i="3"/>
  <c r="I40" i="3"/>
  <c r="M38" i="3"/>
  <c r="M39" i="3"/>
  <c r="M40" i="3"/>
  <c r="M37" i="3"/>
  <c r="K37" i="3"/>
  <c r="J37" i="3"/>
  <c r="I37" i="3"/>
  <c r="H37" i="3"/>
  <c r="G37" i="3"/>
  <c r="F37" i="3"/>
  <c r="E37" i="3"/>
  <c r="E35" i="3"/>
  <c r="C7" i="3"/>
  <c r="C8" i="3"/>
  <c r="C9" i="3"/>
  <c r="C10" i="3"/>
  <c r="C6" i="3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  <c r="B5" i="3" l="1"/>
  <c r="C2" i="2"/>
  <c r="J19" i="3" l="1"/>
  <c r="H20" i="3"/>
  <c r="M19" i="3"/>
  <c r="H19" i="3"/>
  <c r="E21" i="3"/>
  <c r="E19" i="3"/>
  <c r="K19" i="3"/>
  <c r="I20" i="3"/>
  <c r="I21" i="3"/>
  <c r="G19" i="3"/>
  <c r="E20" i="3"/>
  <c r="E22" i="3"/>
</calcChain>
</file>

<file path=xl/comments1.xml><?xml version="1.0" encoding="utf-8"?>
<comments xmlns="http://schemas.openxmlformats.org/spreadsheetml/2006/main">
  <authors>
    <author>Juan Felipe Romero Fierro</author>
  </authors>
  <commentList>
    <comment ref="C4" authorId="0">
      <text>
        <r>
          <rPr>
            <sz val="9"/>
            <color indexed="81"/>
            <rFont val="Tahoma"/>
            <family val="2"/>
          </rPr>
          <t>Seleccionar el proceso para el cual desea los productos y sus fichas de producto asociadas</t>
        </r>
      </text>
    </comment>
    <comment ref="F4" authorId="0">
      <text>
        <r>
          <rPr>
            <sz val="9"/>
            <color indexed="81"/>
            <rFont val="Tahoma"/>
            <family val="2"/>
          </rPr>
          <t>Una vez haya seleecionado el proceso, de click en este boton para que se muestren los productos del proceso</t>
        </r>
      </text>
    </comment>
    <comment ref="D45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54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63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72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81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90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99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108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117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126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135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144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153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162" author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</commentList>
</comments>
</file>

<file path=xl/sharedStrings.xml><?xml version="1.0" encoding="utf-8"?>
<sst xmlns="http://schemas.openxmlformats.org/spreadsheetml/2006/main" count="965" uniqueCount="271">
  <si>
    <t>Procesos</t>
  </si>
  <si>
    <t>Documento diagnostico necesidades políticas publicas a desarrollar</t>
  </si>
  <si>
    <t>Documentos técnicos</t>
  </si>
  <si>
    <t>Documento de alternativas para el desarrollo de políticas publicas</t>
  </si>
  <si>
    <t>Políticas en gestión publica socializadas</t>
  </si>
  <si>
    <t>Documentos de política</t>
  </si>
  <si>
    <t>* Políticas Públicas de FP evaluadas</t>
  </si>
  <si>
    <t>Gestión Internacional</t>
  </si>
  <si>
    <t>Documentos lineamientos caracterización de compromisos internacionales de FP</t>
  </si>
  <si>
    <t>Resúmenes ejecutivos</t>
  </si>
  <si>
    <t>Estrategia de gestión internacional</t>
  </si>
  <si>
    <t>Listado de contactos internacionales</t>
  </si>
  <si>
    <t>Documentos de apoyo para la participación de Función Pública en eventos internacionales</t>
  </si>
  <si>
    <t>Informe final y lecciones aprendidas</t>
  </si>
  <si>
    <t>Planes de trabajo</t>
  </si>
  <si>
    <t>Comunicados</t>
  </si>
  <si>
    <t>Matriz de Oferta académica internacional</t>
  </si>
  <si>
    <t>Postulaciones, aplicaciones, becas, pasantías y membresías de la Entidad y sus servidores públicos</t>
  </si>
  <si>
    <t>Caracterización Grupos de valor</t>
  </si>
  <si>
    <t>Acciones de mejoramiento generadas por la caracterización de los grupos de valor</t>
  </si>
  <si>
    <t>Lineamientos de gestión del conocimiento</t>
  </si>
  <si>
    <t>Acciones de mejoramiento</t>
  </si>
  <si>
    <t>Informes y reportes de análisis del Estado</t>
  </si>
  <si>
    <t>Informes y reportes del proceso</t>
  </si>
  <si>
    <t>Contenidos informativos en materia de gestión de conocimiento</t>
  </si>
  <si>
    <t>Plan de Acción integral PAI definido</t>
  </si>
  <si>
    <t>*Mapas institucionales de los grupos de valor</t>
  </si>
  <si>
    <t>Necesidades de innovación, investigación y de documentación técnica</t>
  </si>
  <si>
    <t>Herramienta para conservar y consultar información institucional administrada</t>
  </si>
  <si>
    <t>Gestión de Recursos</t>
  </si>
  <si>
    <t>Contratos o convenios formalizados</t>
  </si>
  <si>
    <t>Planes ejecutados</t>
  </si>
  <si>
    <t>Compromisos y modificaciones presupuestales</t>
  </si>
  <si>
    <t>Plan Anual de Adquisiciones</t>
  </si>
  <si>
    <t>Registro de información contable, contractual y financiera</t>
  </si>
  <si>
    <t>Inventario de bienes muebles e inmuebles e infraestructura</t>
  </si>
  <si>
    <t>Pago de obligaciones</t>
  </si>
  <si>
    <t>Pagos y estados financieros</t>
  </si>
  <si>
    <t>Estados financieros</t>
  </si>
  <si>
    <t>Estrategia de comunicaciones</t>
  </si>
  <si>
    <t>Material de apoyo</t>
  </si>
  <si>
    <t>Boletines internos y externos</t>
  </si>
  <si>
    <t>Promoción y difusión</t>
  </si>
  <si>
    <t>Directorio de medios actualizado</t>
  </si>
  <si>
    <t>Reporte del monitoreo de medios</t>
  </si>
  <si>
    <t>Archivo histórico multimedia de comunicaciones</t>
  </si>
  <si>
    <t>Contenidos informativos del portal web y redes sociales</t>
  </si>
  <si>
    <t>Contenidos multimedia</t>
  </si>
  <si>
    <t>Comunicados de prensa</t>
  </si>
  <si>
    <t>Plan Operativo</t>
  </si>
  <si>
    <t>Modelo de servicio al ciudadano FP</t>
  </si>
  <si>
    <t>Protocolos de servicio</t>
  </si>
  <si>
    <t>Resolución de PQRSDs</t>
  </si>
  <si>
    <t>Orientación multicanal</t>
  </si>
  <si>
    <t>Carta de trato digno al Ciudadano</t>
  </si>
  <si>
    <t>Acuerdo de niveles de servicio para la PQRSD</t>
  </si>
  <si>
    <t>Peticiones, quejas, reclamos, denuncias y sugerencias atendidas</t>
  </si>
  <si>
    <t>Herramientas de evaluación de la percepción de los productos y servicios ofrecidos por la Entidad.</t>
  </si>
  <si>
    <t>Informe de medición de satisfacción de los grupos de valor</t>
  </si>
  <si>
    <t>Plan Anticorrupción y de servicio al ciudadano</t>
  </si>
  <si>
    <t>Informe trimestral de peticiones, quejas, reclamos, sugerencias y denuncias</t>
  </si>
  <si>
    <t>Lineamientos para la generación de productos y servicios</t>
  </si>
  <si>
    <t>Fichas de productos y servicios de los grupos A y P (Programación, alternativas de solución, actores, etc.)</t>
  </si>
  <si>
    <t>Memorias y lecciones aprendidas resultado de los productos y servicios de la Función Pública</t>
  </si>
  <si>
    <t>Documentos de politica en gestión publica</t>
  </si>
  <si>
    <t>Documentos técnicos y publicaciones relacionadas con la gestión publica</t>
  </si>
  <si>
    <t>Publicaciones sobre temáticas de Función pública</t>
  </si>
  <si>
    <t>Portafolio de productos y servicios</t>
  </si>
  <si>
    <t>Asesoría integral y focalizada</t>
  </si>
  <si>
    <t>Herramientas tecnológicas y de seguimiento para la gestión publica</t>
  </si>
  <si>
    <t>Instrumentos tecnológicos</t>
  </si>
  <si>
    <t>Estrategias o modelos de servicio para la gestión publica.</t>
  </si>
  <si>
    <t>Plan de Acción Integral (PAI) implementado para el fortalecimiento institucional</t>
  </si>
  <si>
    <t>Plan de Acción técnico PAT implementado</t>
  </si>
  <si>
    <t>Conceptos técnicos y jurídicos</t>
  </si>
  <si>
    <t>Servidores públicos y Ciudadanos formados y capacitados</t>
  </si>
  <si>
    <t>Formación y capacitación</t>
  </si>
  <si>
    <t>Decretos</t>
  </si>
  <si>
    <t>Orientación en temas específicos de FP</t>
  </si>
  <si>
    <t>Acciones de difusión, socialización, sensibilización y participación ciudadana</t>
  </si>
  <si>
    <t>Solicitudes atendidas</t>
  </si>
  <si>
    <t>Eventos de Promoción de temas de competencia de FP</t>
  </si>
  <si>
    <t>Informes de gestión y resultados</t>
  </si>
  <si>
    <t>Resultado de procesos de selección meritocracia</t>
  </si>
  <si>
    <t>Selección meritocratica</t>
  </si>
  <si>
    <t>Registros de información SIGEP, SUIT, FURAG</t>
  </si>
  <si>
    <t>Plan estratégico de tecnología de la información y las comunicaciones PETIC (Sectorial e Institucional)</t>
  </si>
  <si>
    <t>Gobierno de TIC institucional y sectorial</t>
  </si>
  <si>
    <t>Proyectos de TIC</t>
  </si>
  <si>
    <t>Servicios de información en funcionamiento</t>
  </si>
  <si>
    <t>Servicios de tecnología en funcionamiento</t>
  </si>
  <si>
    <t>Portafolio de productos y servicios TIC</t>
  </si>
  <si>
    <t>Reportes de gestión</t>
  </si>
  <si>
    <t>Lecciones aprendidas y acciones de mejoramiento</t>
  </si>
  <si>
    <t>Planeación estrategia TH</t>
  </si>
  <si>
    <t>Vinculación y Permanencia</t>
  </si>
  <si>
    <t>Bienestar e Incentivos</t>
  </si>
  <si>
    <t>Capacitación</t>
  </si>
  <si>
    <t>Retiro</t>
  </si>
  <si>
    <t>Nomina</t>
  </si>
  <si>
    <t>Evaluación del desempeño</t>
  </si>
  <si>
    <t>Certificación para bono pensional</t>
  </si>
  <si>
    <t>Seguridad social y parafiscales</t>
  </si>
  <si>
    <t>Pasantes</t>
  </si>
  <si>
    <t>Gestión Documental</t>
  </si>
  <si>
    <t>Programa de gestión documental (PGD)</t>
  </si>
  <si>
    <t>Inventario documental administrado</t>
  </si>
  <si>
    <t>Radicación y direccionamiento a Entidades y Direcciones Técnicas de documentación competente a Función Publica</t>
  </si>
  <si>
    <t>Tabla de retención documental implementada</t>
  </si>
  <si>
    <t>Registro activos de información</t>
  </si>
  <si>
    <t>Cuadros de clasificación documental</t>
  </si>
  <si>
    <t>Esquema de publicaciones e índice de información reservada y clasificada</t>
  </si>
  <si>
    <t>Reportes de gestión documental</t>
  </si>
  <si>
    <t>Estrategia de defensa jurídica</t>
  </si>
  <si>
    <t>Actos administrativos revisados</t>
  </si>
  <si>
    <t>Necesidades de recursos</t>
  </si>
  <si>
    <t>Informes requeridos por órganos de control</t>
  </si>
  <si>
    <t>Políticas de prevención del daño antijurídico</t>
  </si>
  <si>
    <t>Actas de comité</t>
  </si>
  <si>
    <t>Conceptos jurídicos solicitados</t>
  </si>
  <si>
    <t>Memoriales de intervención procesal o administrativa</t>
  </si>
  <si>
    <t>Evaluación Independiente</t>
  </si>
  <si>
    <t>Actividades de sensibilización fomento para la cultura del control (Capacitaciones, talleres, campañas, etc.)</t>
  </si>
  <si>
    <t>Plan e informe de auditoria</t>
  </si>
  <si>
    <t>Herramientas para la evaluación de política</t>
  </si>
  <si>
    <t>Informes o reportes de avance de la gestión</t>
  </si>
  <si>
    <t>Sistemas y herramientas propias de seguimiento en funcionamiento</t>
  </si>
  <si>
    <t>Informe institucional consolidada y publicada</t>
  </si>
  <si>
    <t>Informe de rendición de cuentas</t>
  </si>
  <si>
    <t>Informe al Congreso</t>
  </si>
  <si>
    <t>Reporte tablero de control</t>
  </si>
  <si>
    <t>Reportes de información institucional (Sinergia, SPI, FURAG. MECI, ITN, IGA, AGA, tablero control presidente)</t>
  </si>
  <si>
    <t>Fichas sectoriales</t>
  </si>
  <si>
    <t>Plan de mejoramiento institucional consolidado y administrado</t>
  </si>
  <si>
    <t>SGI en funcionamiento</t>
  </si>
  <si>
    <t>Calidad FP actualizado con información actualizada</t>
  </si>
  <si>
    <t>Plataforma estratégica de la Entidad</t>
  </si>
  <si>
    <t>Plan estratégico institucional</t>
  </si>
  <si>
    <t>Plan estratégico sectorial</t>
  </si>
  <si>
    <t>Plan de acción anual</t>
  </si>
  <si>
    <t>Plan anticorrupción</t>
  </si>
  <si>
    <t>Plan de Mejoramiento Institucional</t>
  </si>
  <si>
    <t>Documento(s) de lineamientos y políticas institucionales</t>
  </si>
  <si>
    <t>Marco de Gasto de mediano plazo</t>
  </si>
  <si>
    <t>Anteproyecto de presupuesto</t>
  </si>
  <si>
    <t>Presupuesto institucional</t>
  </si>
  <si>
    <t>Proyectos de inversión</t>
  </si>
  <si>
    <t>Sistema integrado de gestión publicado</t>
  </si>
  <si>
    <t>Manual de Operación y Calidad</t>
  </si>
  <si>
    <t>Herramientas SGI en funcionamiento</t>
  </si>
  <si>
    <t>Metodología y mapa de riesgos institucional</t>
  </si>
  <si>
    <t>Matriz de indicadores institucionales</t>
  </si>
  <si>
    <t>Estudios de prospectiva institucional</t>
  </si>
  <si>
    <t>Proceso</t>
  </si>
  <si>
    <t>Producto</t>
  </si>
  <si>
    <t>Tipo de Producto</t>
  </si>
  <si>
    <t>Aprobación de procedimiento</t>
  </si>
  <si>
    <t>Evaluación de competencias y conductas</t>
  </si>
  <si>
    <t>Sello NTCGP1000:2009</t>
  </si>
  <si>
    <t>Incentivos a la Gestión Pública (OPA)</t>
  </si>
  <si>
    <t>Requisito</t>
  </si>
  <si>
    <t>Descripción</t>
  </si>
  <si>
    <t>Control</t>
  </si>
  <si>
    <t>Registro</t>
  </si>
  <si>
    <t>Responsable del control</t>
  </si>
  <si>
    <t>Sello NTCGP1000:2010</t>
  </si>
  <si>
    <t>Sello NTCGP1000:2011</t>
  </si>
  <si>
    <t>Sello NTCGP1000:2012</t>
  </si>
  <si>
    <t>Servicios Internos</t>
  </si>
  <si>
    <t>CLARIDAD (Variable/
atributo/
característica de requisito determinado por el cliente)</t>
  </si>
  <si>
    <t>CONFIABILIDAD
(Variable/
atributo/
característica de requisito determinado para el producto/ servicio/ resultado)</t>
  </si>
  <si>
    <t>CUMPLIMIENTO
(Variable/
atributo/
característica de requisito determinado por la legislación vigente)</t>
  </si>
  <si>
    <t>OPORTUNIDAD
(Variable/
atributo/
característica de requisito determinado por FP)</t>
  </si>
  <si>
    <t>Comunicación</t>
  </si>
  <si>
    <t>Defensa Jurídica</t>
  </si>
  <si>
    <t>Direccionamiento Estratégico</t>
  </si>
  <si>
    <t>Generación de Productos y Servicios para la Gestión Pública</t>
  </si>
  <si>
    <t>Gestión del Talento Humano</t>
  </si>
  <si>
    <t>Política en Función Pública</t>
  </si>
  <si>
    <t>Seguimiento y Evaluación a la Gestión</t>
  </si>
  <si>
    <t>Servicio al Ciudadano</t>
  </si>
  <si>
    <t>Tecnologías de la Información</t>
  </si>
  <si>
    <t>Gestión del Conocimiento y Grupos de Valor</t>
  </si>
  <si>
    <t>Acción Integral en la Administración Pública Nacional y Territorial</t>
  </si>
  <si>
    <t>Tipo de PreProducto</t>
  </si>
  <si>
    <t>1. Generalidades</t>
  </si>
  <si>
    <t>Seleccione el proceso</t>
  </si>
  <si>
    <t xml:space="preserve">Nombre Salida/Entregable : </t>
  </si>
  <si>
    <t>Acuerdo Nivel de servicio (ANS en días)</t>
  </si>
  <si>
    <t>Descripción del Producto/Servicio</t>
  </si>
  <si>
    <t>Responsable del Producto /servicio</t>
  </si>
  <si>
    <t xml:space="preserve">2. Caracteristicas Generales </t>
  </si>
  <si>
    <t xml:space="preserve">Requisito </t>
  </si>
  <si>
    <t>Descripción requisito</t>
  </si>
  <si>
    <t>Responsable del Control</t>
  </si>
  <si>
    <t xml:space="preserve">Frecuencia Seguimiento </t>
  </si>
  <si>
    <t>Registro el seguimiento</t>
  </si>
  <si>
    <t>Cuando es No Conforme</t>
  </si>
  <si>
    <t>Acción a seguir al detectar PNC</t>
  </si>
  <si>
    <t>Responsable de la liberación producto</t>
  </si>
  <si>
    <t>No. Productos</t>
  </si>
  <si>
    <t>Responsable del Producto /Servicio</t>
  </si>
  <si>
    <t>Nombre del Producto</t>
  </si>
  <si>
    <t>Aplica</t>
  </si>
  <si>
    <t>No Aplica</t>
  </si>
  <si>
    <t>¿Aplica?</t>
  </si>
  <si>
    <t>Valio verga</t>
  </si>
  <si>
    <t>Valio verga mas joppo de verga</t>
  </si>
  <si>
    <t>Control de verga</t>
  </si>
  <si>
    <t>responsable de su verga</t>
  </si>
  <si>
    <t>frecuencia de la verga</t>
  </si>
  <si>
    <t>registro verga</t>
  </si>
  <si>
    <t>PNC de la verga</t>
  </si>
  <si>
    <t>Mitiga la verga</t>
  </si>
  <si>
    <t>Verga de responsables</t>
  </si>
  <si>
    <r>
      <t xml:space="preserve">CLARIDAD 
</t>
    </r>
    <r>
      <rPr>
        <sz val="12"/>
        <color indexed="59"/>
        <rFont val="Calibri"/>
        <family val="2"/>
        <scheme val="minor"/>
      </rPr>
      <t>(Variable/atributo/característica de requisito determinado por el cliente)</t>
    </r>
  </si>
  <si>
    <r>
      <t xml:space="preserve">CONFIABILIDAD
</t>
    </r>
    <r>
      <rPr>
        <sz val="12"/>
        <color indexed="59"/>
        <rFont val="Calibri"/>
        <family val="2"/>
        <scheme val="minor"/>
      </rPr>
      <t xml:space="preserve">(Variable/atributo/característica de requisito determinado para el producto/ servicio/ resultado)
</t>
    </r>
  </si>
  <si>
    <r>
      <t xml:space="preserve">OPORTUNIDAD
</t>
    </r>
    <r>
      <rPr>
        <sz val="12"/>
        <color indexed="59"/>
        <rFont val="Calibri"/>
        <family val="2"/>
        <scheme val="minor"/>
      </rPr>
      <t>(Variable/atributo/característica de requisito determinado por FP)</t>
    </r>
  </si>
  <si>
    <t>No requiere</t>
  </si>
  <si>
    <t xml:space="preserve">Que su desarrollo se cumpla en los tiempos planificados y su entrega sea la acordada con las partes interesadas. </t>
  </si>
  <si>
    <t>Productos emitidos para el desarrollo de la gestión publica.</t>
  </si>
  <si>
    <t>Director de Gestión del Conocimiento</t>
  </si>
  <si>
    <t>Informes para entes externos.</t>
  </si>
  <si>
    <t>Informes internos con recomendaciones y/o alertas tempranas</t>
  </si>
  <si>
    <t>Programa y plan de auditoría ejecutado.</t>
  </si>
  <si>
    <t>Planes de mejoramiento de procesos con cierre de actividades.</t>
  </si>
  <si>
    <t>De fácil comprensión, que permita  al usuario hacer uso de manera sencilla.</t>
  </si>
  <si>
    <t>Que los datos entregados estén validados, sean coherentes con el propósito y permitan credibilidad para su uso por parte del usuario.</t>
  </si>
  <si>
    <t xml:space="preserve">Que se ajuste a los lineamientos aplicables según las disposiciones legales. </t>
  </si>
  <si>
    <t>Profesionales de la Oficina de Control Interno</t>
  </si>
  <si>
    <t>No aplica.</t>
  </si>
  <si>
    <r>
      <t>Producto</t>
    </r>
    <r>
      <rPr>
        <sz val="11"/>
        <color rgb="FFFF0000"/>
        <rFont val="Calibri"/>
        <family val="2"/>
        <scheme val="minor"/>
      </rPr>
      <t>/Servicio/Salida</t>
    </r>
    <r>
      <rPr>
        <sz val="11"/>
        <color theme="1"/>
        <rFont val="Calibri"/>
        <family val="2"/>
        <scheme val="minor"/>
      </rPr>
      <t xml:space="preserve"> No Conforme
(PNC)</t>
    </r>
  </si>
  <si>
    <t>Jefe de la Oficina de Control Interno</t>
  </si>
  <si>
    <r>
      <t>Responsable de la liberación producto</t>
    </r>
    <r>
      <rPr>
        <sz val="11"/>
        <color rgb="FFFF0000"/>
        <rFont val="Calibri"/>
        <family val="2"/>
        <scheme val="minor"/>
      </rPr>
      <t>/servicio/salidas a controlar</t>
    </r>
  </si>
  <si>
    <r>
      <t xml:space="preserve">Mitigación </t>
    </r>
    <r>
      <rPr>
        <sz val="11"/>
        <color rgb="FFFF0000"/>
        <rFont val="Calibri"/>
        <family val="2"/>
        <scheme val="minor"/>
      </rPr>
      <t>Producto/Servicio/Salida No Conforme</t>
    </r>
    <r>
      <rPr>
        <sz val="11"/>
        <color theme="1"/>
        <rFont val="Calibri"/>
        <family val="2"/>
        <scheme val="minor"/>
      </rPr>
      <t xml:space="preserve"> PNC</t>
    </r>
  </si>
  <si>
    <r>
      <t>Frecuencia (un</t>
    </r>
    <r>
      <rPr>
        <sz val="11"/>
        <color rgb="FFFF0000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d)</t>
    </r>
  </si>
  <si>
    <t>Informes internos con recomnedaciones y/o alertas tempranas.</t>
  </si>
  <si>
    <t>No aplica.
Los infomes emitidas para entes externos, siempre mantienen las respectivas evidencias</t>
  </si>
  <si>
    <t>No aplica.
Los infomes emitidos para entes externos, siempre mantienen las respectivas evidencias, previamente verificadas.</t>
  </si>
  <si>
    <t>No aplica.
Los informes internos con recomendaciones y/o alertas tempranas, antes de oficializarnos, se le envía al líder un preinforme, para que sea revisado.</t>
  </si>
  <si>
    <t>Corresponde a los informes que por ley debe presentar la Oficina de Control Interno a  Entidades externas (Contraloría General de la República, Contaduría General de la Nación, Procuraduría General de la Nación, Cámara de Representantes, entre otros)</t>
  </si>
  <si>
    <t>Corresponde a los informes internos elaborados por parte de la Oficina de Control Interno, definidos en el programa de auditorias de la vigencia.</t>
  </si>
  <si>
    <t>Revisión y aprobación por parte Profesionales de la Oficina de Control Interno</t>
  </si>
  <si>
    <t>La establecida por la ley</t>
  </si>
  <si>
    <t>Según herramienta establecida por la Entidad que solicita la información.</t>
  </si>
  <si>
    <t>Validación por parte de los profesionales y la Jefe de la Oficina de Control Interno.</t>
  </si>
  <si>
    <t>Jefe y Profesionales de la Oficina de Control Interno</t>
  </si>
  <si>
    <t>Cada vez que se elabora un informe</t>
  </si>
  <si>
    <t>En las herramientas con las que cuenta, la Función Pública</t>
  </si>
  <si>
    <t>Verificación de las disposiciones y normativa vigente.</t>
  </si>
  <si>
    <t>Cada vez que se elabora el informe</t>
  </si>
  <si>
    <t>Normatividad y lineamientos externos.</t>
  </si>
  <si>
    <t>Programa de auditorias y seguimientos de la vigencia</t>
  </si>
  <si>
    <t>Según términos de ley</t>
  </si>
  <si>
    <t>Programa anual de auditorias y seguimientos</t>
  </si>
  <si>
    <t>1. En las herramientas establecidas por la Entidad que solicita la información.
2.Con los lideres de procesos y equipo de trabajo</t>
  </si>
  <si>
    <t>Normatividad y lineamientos</t>
  </si>
  <si>
    <t>1.Sistema de Gestión Institucional - SGI
2.Programa anual de auditorias
3.Informes elaborados</t>
  </si>
  <si>
    <t>1. Según herramienta establecida por la Entidad que solicita la información.
2. Informes elaborados y publicados en el portal de Función Pública</t>
  </si>
  <si>
    <t>1.Informes elaborados y publicados en el portal de Función Pública.
2.Informes preliminares y finales enviados mediante correos electrónicos  a los lideres de los procesos.</t>
  </si>
  <si>
    <t>No se establece por la especificidad de cada informe</t>
  </si>
  <si>
    <t>|</t>
  </si>
  <si>
    <t>Ficha técnica de identificación y control de salidas del proceso</t>
  </si>
  <si>
    <t>Nombre de la salida del proceso</t>
  </si>
  <si>
    <t>Descripción del Producto/Servicio/Salidas a controlar</t>
  </si>
  <si>
    <t>Responsable del Producto /Servicio/Salidas a controlar</t>
  </si>
  <si>
    <r>
      <t xml:space="preserve">Claridad
</t>
    </r>
    <r>
      <rPr>
        <sz val="12"/>
        <color indexed="59"/>
        <rFont val="Calibri"/>
        <family val="2"/>
        <scheme val="minor"/>
      </rPr>
      <t>(Variable/atributo/característica de requisito determinado por el cliente)</t>
    </r>
  </si>
  <si>
    <r>
      <t xml:space="preserve">Confiabilidad
</t>
    </r>
    <r>
      <rPr>
        <sz val="12"/>
        <color indexed="59"/>
        <rFont val="Calibri"/>
        <family val="2"/>
        <scheme val="minor"/>
      </rPr>
      <t xml:space="preserve">(Variable/atributo/característica de requisito determinado para el producto/ servicio/ resultado)
</t>
    </r>
  </si>
  <si>
    <r>
      <t xml:space="preserve">Oportunidad
</t>
    </r>
    <r>
      <rPr>
        <sz val="12"/>
        <color indexed="59"/>
        <rFont val="Calibri"/>
        <family val="2"/>
        <scheme val="minor"/>
      </rPr>
      <t>(Variable/atributo/característica de requisito determinado por FP)</t>
    </r>
  </si>
  <si>
    <r>
      <t xml:space="preserve">Cumplimiento
</t>
    </r>
    <r>
      <rPr>
        <sz val="12"/>
        <color indexed="59"/>
        <rFont val="Calibri"/>
        <family val="2"/>
        <scheme val="minor"/>
      </rPr>
      <t>(Variable/atributo/característica de requisito determinado por la legislación vigente)</t>
    </r>
    <r>
      <rPr>
        <sz val="12"/>
        <color indexed="52"/>
        <rFont val="Calibri"/>
        <family val="2"/>
        <scheme val="minor"/>
      </rPr>
      <t xml:space="preserve">
</t>
    </r>
  </si>
  <si>
    <r>
      <t xml:space="preserve">CUMPLIMIENTO 
</t>
    </r>
    <r>
      <rPr>
        <sz val="12"/>
        <color indexed="59"/>
        <rFont val="Calibri"/>
        <family val="2"/>
        <scheme val="minor"/>
      </rPr>
      <t>(Variable/atributo/característica de requisito determinado por la legislación vigente)</t>
    </r>
    <r>
      <rPr>
        <sz val="12"/>
        <color indexed="52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</si>
</sst>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theme="9" tint="-0.499984740745262"/>
      <name val="Calibri"/>
      <family val="2"/>
      <scheme val="minor"/>
    </font>
    <font>
      <sz val="12"/>
      <color rgb="FF996633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indexed="59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2"/>
      <color indexed="5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hair">
        <color theme="9" tint="-0.249977111117893"/>
      </left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dotted">
        <color theme="5" tint="-0.499984740745262"/>
      </left>
      <right style="dotted">
        <color theme="5" tint="-0.499984740745262"/>
      </right>
      <top style="thin">
        <color theme="5" tint="0.39994506668294322"/>
      </top>
      <bottom style="thin">
        <color theme="5" tint="0.39994506668294322"/>
      </bottom>
      <diagonal/>
    </border>
    <border>
      <left style="dotted">
        <color theme="5" tint="0.39994506668294322"/>
      </left>
      <right style="dotted">
        <color theme="5" tint="0.39994506668294322"/>
      </right>
      <top style="dotted">
        <color theme="5" tint="0.39994506668294322"/>
      </top>
      <bottom style="dotted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dotted">
        <color theme="5" tint="-0.499984740745262"/>
      </left>
      <right style="dotted">
        <color theme="5" tint="-0.499984740745262"/>
      </right>
      <top style="thin">
        <color theme="5" tint="0.39994506668294322"/>
      </top>
      <bottom/>
      <diagonal/>
    </border>
    <border>
      <left style="dashed">
        <color theme="5" tint="0.39994506668294322"/>
      </left>
      <right style="dashed">
        <color theme="5" tint="0.39994506668294322"/>
      </right>
      <top style="dashed">
        <color theme="5" tint="0.39994506668294322"/>
      </top>
      <bottom style="dashed">
        <color theme="5" tint="0.39994506668294322"/>
      </bottom>
      <diagonal/>
    </border>
    <border>
      <left style="hair">
        <color theme="5" tint="0.39994506668294322"/>
      </left>
      <right/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39994506668294322"/>
      </left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dashed">
        <color theme="5" tint="0.39994506668294322"/>
      </left>
      <right style="dashed">
        <color theme="5" tint="0.39994506668294322"/>
      </right>
      <top style="dashed">
        <color theme="5" tint="0.39994506668294322"/>
      </top>
      <bottom/>
      <diagonal/>
    </border>
    <border>
      <left/>
      <right/>
      <top style="dashed">
        <color theme="5" tint="0.39994506668294322"/>
      </top>
      <bottom style="dashed">
        <color theme="5" tint="0.39994506668294322"/>
      </bottom>
      <diagonal/>
    </border>
    <border>
      <left/>
      <right style="dashed">
        <color theme="5" tint="0.39994506668294322"/>
      </right>
      <top style="dashed">
        <color theme="5" tint="0.39994506668294322"/>
      </top>
      <bottom style="dashed">
        <color theme="5" tint="0.39994506668294322"/>
      </bottom>
      <diagonal/>
    </border>
    <border>
      <left/>
      <right style="medium">
        <color theme="5" tint="0.39991454817346722"/>
      </right>
      <top style="thin">
        <color theme="5" tint="0.39994506668294322"/>
      </top>
      <bottom/>
      <diagonal/>
    </border>
    <border>
      <left style="dotted">
        <color theme="5" tint="-0.499984740745262"/>
      </left>
      <right style="medium">
        <color theme="5" tint="0.399914548173467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medium">
        <color theme="5" tint="0.39991454817346722"/>
      </right>
      <top/>
      <bottom/>
      <diagonal/>
    </border>
    <border>
      <left style="dashed">
        <color theme="5" tint="0.39994506668294322"/>
      </left>
      <right style="medium">
        <color theme="5" tint="0.39991454817346722"/>
      </right>
      <top style="dashed">
        <color theme="5" tint="0.39994506668294322"/>
      </top>
      <bottom style="dashed">
        <color theme="5" tint="0.39994506668294322"/>
      </bottom>
      <diagonal/>
    </border>
    <border>
      <left style="dashed">
        <color theme="5" tint="0.39994506668294322"/>
      </left>
      <right style="medium">
        <color theme="5" tint="0.39991454817346722"/>
      </right>
      <top style="dashed">
        <color theme="5" tint="0.39994506668294322"/>
      </top>
      <bottom/>
      <diagonal/>
    </border>
    <border>
      <left style="medium">
        <color theme="5" tint="0.39991454817346722"/>
      </left>
      <right style="dotted">
        <color theme="5" tint="-0.499984740745262"/>
      </right>
      <top style="thin">
        <color theme="5" tint="0.39994506668294322"/>
      </top>
      <bottom/>
      <diagonal/>
    </border>
    <border>
      <left style="medium">
        <color theme="5" tint="0.39991454817346722"/>
      </left>
      <right style="dotted">
        <color theme="5" tint="0.39994506668294322"/>
      </right>
      <top style="dotted">
        <color theme="5" tint="0.39994506668294322"/>
      </top>
      <bottom style="dotted">
        <color theme="5" tint="0.39994506668294322"/>
      </bottom>
      <diagonal/>
    </border>
    <border>
      <left style="medium">
        <color theme="5" tint="0.39991454817346722"/>
      </left>
      <right/>
      <top/>
      <bottom/>
      <diagonal/>
    </border>
    <border>
      <left style="medium">
        <color theme="5" tint="0.39991454817346722"/>
      </left>
      <right style="dashed">
        <color theme="5" tint="0.39994506668294322"/>
      </right>
      <top style="dashed">
        <color theme="5" tint="0.39994506668294322"/>
      </top>
      <bottom style="dashed">
        <color theme="5" tint="0.39994506668294322"/>
      </bottom>
      <diagonal/>
    </border>
    <border>
      <left style="medium">
        <color theme="5" tint="0.39991454817346722"/>
      </left>
      <right/>
      <top style="dashed">
        <color theme="5" tint="0.39994506668294322"/>
      </top>
      <bottom style="dashed">
        <color theme="5" tint="0.39994506668294322"/>
      </bottom>
      <diagonal/>
    </border>
    <border>
      <left style="medium">
        <color theme="5" tint="0.39991454817346722"/>
      </left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94506668294322"/>
      </top>
      <bottom style="medium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945066682943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88402966399123"/>
      </top>
      <bottom style="thin">
        <color theme="5" tint="0.39988402966399123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88402966399123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dotted">
        <color theme="5" tint="-0.499984740745262"/>
      </right>
      <top style="medium">
        <color theme="5" tint="0.39991454817346722"/>
      </top>
      <bottom style="thin">
        <color theme="5" tint="0.39994506668294322"/>
      </bottom>
      <diagonal/>
    </border>
    <border>
      <left style="dotted">
        <color theme="5" tint="-0.499984740745262"/>
      </left>
      <right style="dotted">
        <color theme="5" tint="-0.499984740745262"/>
      </right>
      <top style="medium">
        <color theme="5" tint="0.39991454817346722"/>
      </top>
      <bottom style="thin">
        <color theme="5" tint="0.39994506668294322"/>
      </bottom>
      <diagonal/>
    </border>
    <border>
      <left style="dotted">
        <color theme="5" tint="-0.499984740745262"/>
      </left>
      <right style="medium">
        <color theme="5" tint="0.39991454817346722"/>
      </right>
      <top style="medium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88402966399123"/>
      </top>
      <bottom style="thin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/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/>
      <right style="medium">
        <color theme="5" tint="0.39991454817346722"/>
      </right>
      <top style="medium">
        <color theme="5" tint="0.39994506668294322"/>
      </top>
      <bottom style="medium">
        <color theme="5" tint="0.39994506668294322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94506668294322"/>
      </top>
      <bottom/>
      <diagonal/>
    </border>
    <border>
      <left style="medium">
        <color theme="5" tint="0.39991454817346722"/>
      </left>
      <right style="hair">
        <color theme="5" tint="0.39994506668294322"/>
      </right>
      <top style="hair">
        <color theme="5" tint="0.39994506668294322"/>
      </top>
      <bottom style="medium">
        <color theme="5" tint="0.39991454817346722"/>
      </bottom>
      <diagonal/>
    </border>
    <border>
      <left style="hair">
        <color theme="5" tint="0.39994506668294322"/>
      </left>
      <right/>
      <top style="hair">
        <color theme="5" tint="0.39994506668294322"/>
      </top>
      <bottom style="medium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medium">
        <color theme="5" tint="0.39991454817346722"/>
      </left>
      <right style="dotted">
        <color theme="5" tint="0.39994506668294322"/>
      </right>
      <top style="dotted">
        <color theme="5" tint="0.39994506668294322"/>
      </top>
      <bottom style="thin">
        <color theme="5" tint="0.39988402966399123"/>
      </bottom>
      <diagonal/>
    </border>
    <border>
      <left style="dotted">
        <color theme="5" tint="0.39994506668294322"/>
      </left>
      <right style="dotted">
        <color theme="5" tint="0.39994506668294322"/>
      </right>
      <top style="dotted">
        <color theme="5" tint="0.39994506668294322"/>
      </top>
      <bottom style="thin">
        <color theme="5" tint="0.39988402966399123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/>
      <top style="thin">
        <color theme="5" tint="0.399945066682943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medium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/>
      <top/>
      <bottom/>
      <diagonal/>
    </border>
    <border>
      <left style="thin">
        <color theme="5" tint="0.39988402966399123"/>
      </left>
      <right/>
      <top style="dashed">
        <color theme="5" tint="0.39994506668294322"/>
      </top>
      <bottom style="thin">
        <color theme="5" tint="0.39988402966399123"/>
      </bottom>
      <diagonal/>
    </border>
    <border>
      <left/>
      <right/>
      <top style="dashed">
        <color theme="5" tint="0.39994506668294322"/>
      </top>
      <bottom style="thin">
        <color theme="5" tint="0.39988402966399123"/>
      </bottom>
      <diagonal/>
    </border>
    <border>
      <left/>
      <right style="dashed">
        <color theme="5" tint="0.39994506668294322"/>
      </right>
      <top style="dashed">
        <color theme="5" tint="0.39994506668294322"/>
      </top>
      <bottom style="thin">
        <color theme="5" tint="0.39988402966399123"/>
      </bottom>
      <diagonal/>
    </border>
    <border>
      <left style="medium">
        <color theme="5" tint="0.39991454817346722"/>
      </left>
      <right/>
      <top style="dashed">
        <color theme="5" tint="0.39994506668294322"/>
      </top>
      <bottom style="thin">
        <color theme="5" tint="0.39988402966399123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4" fillId="3" borderId="2" xfId="0" applyFont="1" applyFill="1" applyBorder="1" applyAlignment="1" applyProtection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 wrapText="1"/>
    </xf>
    <xf numFmtId="0" fontId="6" fillId="0" borderId="10" xfId="0" applyFont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vertical="center" wrapText="1"/>
    </xf>
    <xf numFmtId="0" fontId="6" fillId="0" borderId="25" xfId="0" applyFont="1" applyFill="1" applyBorder="1" applyAlignment="1" applyProtection="1">
      <alignment vertical="center" wrapText="1"/>
    </xf>
    <xf numFmtId="0" fontId="6" fillId="2" borderId="25" xfId="0" applyFont="1" applyFill="1" applyBorder="1" applyAlignment="1" applyProtection="1">
      <alignment vertical="center" wrapText="1"/>
    </xf>
    <xf numFmtId="0" fontId="6" fillId="0" borderId="28" xfId="0" applyFont="1" applyFill="1" applyBorder="1" applyAlignment="1" applyProtection="1">
      <alignment vertical="center" wrapText="1"/>
    </xf>
    <xf numFmtId="0" fontId="6" fillId="2" borderId="28" xfId="0" applyFont="1" applyFill="1" applyBorder="1" applyAlignment="1" applyProtection="1">
      <alignment vertical="center" wrapText="1"/>
    </xf>
    <xf numFmtId="0" fontId="6" fillId="0" borderId="29" xfId="0" applyFont="1" applyFill="1" applyBorder="1" applyAlignment="1" applyProtection="1">
      <alignment vertical="center" wrapText="1"/>
    </xf>
    <xf numFmtId="0" fontId="6" fillId="2" borderId="29" xfId="0" applyFont="1" applyFill="1" applyBorder="1" applyAlignment="1" applyProtection="1">
      <alignment vertical="center" wrapText="1"/>
    </xf>
    <xf numFmtId="0" fontId="6" fillId="0" borderId="30" xfId="0" applyFont="1" applyFill="1" applyBorder="1" applyAlignment="1" applyProtection="1">
      <alignment vertical="center" wrapText="1"/>
    </xf>
    <xf numFmtId="0" fontId="6" fillId="2" borderId="30" xfId="0" applyFont="1" applyFill="1" applyBorder="1" applyAlignment="1" applyProtection="1">
      <alignment vertical="center" wrapText="1"/>
    </xf>
    <xf numFmtId="0" fontId="9" fillId="2" borderId="21" xfId="0" applyFont="1" applyFill="1" applyBorder="1" applyProtection="1"/>
    <xf numFmtId="0" fontId="9" fillId="2" borderId="0" xfId="0" applyFont="1" applyFill="1" applyBorder="1" applyProtection="1"/>
    <xf numFmtId="0" fontId="9" fillId="2" borderId="16" xfId="0" applyFont="1" applyFill="1" applyBorder="1" applyProtection="1"/>
    <xf numFmtId="0" fontId="6" fillId="0" borderId="42" xfId="0" applyFont="1" applyFill="1" applyBorder="1" applyAlignment="1" applyProtection="1">
      <alignment vertical="center" wrapText="1"/>
    </xf>
    <xf numFmtId="0" fontId="6" fillId="2" borderId="42" xfId="0" applyFont="1" applyFill="1" applyBorder="1" applyAlignment="1" applyProtection="1">
      <alignment vertical="center" wrapText="1"/>
    </xf>
    <xf numFmtId="0" fontId="5" fillId="2" borderId="44" xfId="0" applyFont="1" applyFill="1" applyBorder="1" applyAlignment="1" applyProtection="1">
      <alignment vertical="center" wrapText="1"/>
    </xf>
    <xf numFmtId="0" fontId="2" fillId="2" borderId="45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vertical="center" textRotation="90" wrapText="1"/>
    </xf>
    <xf numFmtId="0" fontId="2" fillId="0" borderId="8" xfId="0" applyFont="1" applyFill="1" applyBorder="1" applyAlignment="1" applyProtection="1">
      <alignment horizontal="center" vertical="center" textRotation="90" wrapText="1"/>
    </xf>
    <xf numFmtId="0" fontId="5" fillId="3" borderId="30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left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vertical="center" textRotation="90" wrapText="1"/>
    </xf>
    <xf numFmtId="0" fontId="2" fillId="0" borderId="41" xfId="0" applyFont="1" applyFill="1" applyBorder="1" applyAlignment="1" applyProtection="1">
      <alignment horizontal="center" vertical="center" textRotation="90" wrapText="1"/>
    </xf>
    <xf numFmtId="0" fontId="5" fillId="3" borderId="42" xfId="0" applyFont="1" applyFill="1" applyBorder="1" applyAlignment="1" applyProtection="1">
      <alignment horizontal="left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textRotation="90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 wrapText="1"/>
    </xf>
    <xf numFmtId="0" fontId="15" fillId="3" borderId="55" xfId="0" applyFont="1" applyFill="1" applyBorder="1" applyAlignment="1">
      <alignment horizontal="left" vertical="center" wrapText="1"/>
    </xf>
    <xf numFmtId="0" fontId="15" fillId="3" borderId="53" xfId="0" applyFont="1" applyFill="1" applyBorder="1" applyAlignment="1">
      <alignment horizontal="left" vertical="center" wrapText="1"/>
    </xf>
    <xf numFmtId="0" fontId="15" fillId="3" borderId="54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6" fillId="3" borderId="23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3" borderId="52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</xdr:row>
          <xdr:rowOff>19050</xdr:rowOff>
        </xdr:from>
        <xdr:to>
          <xdr:col>5</xdr:col>
          <xdr:colOff>1562100</xdr:colOff>
          <xdr:row>3</xdr:row>
          <xdr:rowOff>381000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</a:rPr>
                <a:t>Actualizar Productos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657225</xdr:colOff>
          <xdr:row>3</xdr:row>
          <xdr:rowOff>47625</xdr:rowOff>
        </xdr:from>
        <xdr:to>
          <xdr:col>6</xdr:col>
          <xdr:colOff>2305050</xdr:colOff>
          <xdr:row>3</xdr:row>
          <xdr:rowOff>381000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</a:rPr>
                <a:t>Actualizar Fichas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71436</xdr:colOff>
      <xdr:row>1</xdr:row>
      <xdr:rowOff>23812</xdr:rowOff>
    </xdr:from>
    <xdr:to>
      <xdr:col>3</xdr:col>
      <xdr:colOff>229392</xdr:colOff>
      <xdr:row>2</xdr:row>
      <xdr:rowOff>-1</xdr:rowOff>
    </xdr:to>
    <xdr:pic>
      <xdr:nvPicPr>
        <xdr:cNvPr id="4" name="Imagen 9" descr="cid:76FA456F-FDB6-4D39-84E3-097AB9F99257@dafp.lo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23812"/>
          <a:ext cx="218201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59533</xdr:colOff>
      <xdr:row>3</xdr:row>
      <xdr:rowOff>56983</xdr:rowOff>
    </xdr:from>
    <xdr:to>
      <xdr:col>12</xdr:col>
      <xdr:colOff>1756174</xdr:colOff>
      <xdr:row>9</xdr:row>
      <xdr:rowOff>431603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3439" y="1277374"/>
          <a:ext cx="8989219" cy="31725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jromero\AppData\Local\Microsoft\Windows\Temporary%20Internet%20Files\Content.Outlook\QDD2HQC3\Acci&#243;n%20Integral\Pre%20ficha%20de%20producto%20mac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">
          <cell r="A3" t="str">
            <v>Tipo de Producto</v>
          </cell>
          <cell r="B3" t="str">
            <v>Salida</v>
          </cell>
          <cell r="C3" t="str">
            <v xml:space="preserve">Requiere </v>
          </cell>
          <cell r="D3" t="str">
            <v>Procedimiento</v>
          </cell>
          <cell r="E3" t="str">
            <v>¿Qué es?</v>
          </cell>
        </row>
        <row r="4">
          <cell r="A4" t="str">
            <v>Asesoría integral y focalizada</v>
          </cell>
          <cell r="B4" t="str">
            <v>Plan de Acción Integral (PAI) implementado para el fortalecimiento institucional</v>
          </cell>
          <cell r="C4" t="str">
            <v>Si</v>
          </cell>
          <cell r="D4" t="str">
            <v>Elaboración y ejecución del PAT</v>
          </cell>
          <cell r="E4" t="str">
            <v>Servicio</v>
          </cell>
        </row>
        <row r="5">
          <cell r="A5" t="str">
            <v>Asesoría integral y focalizada</v>
          </cell>
          <cell r="B5" t="str">
            <v>Plan de Acción Técnico PAT implementado</v>
          </cell>
          <cell r="C5" t="str">
            <v>Si</v>
          </cell>
          <cell r="D5" t="str">
            <v>Elaboración y ejecución del PAT</v>
          </cell>
          <cell r="E5" t="str">
            <v>Servicio</v>
          </cell>
        </row>
        <row r="6">
          <cell r="A6" t="str">
            <v>Asesoría integral y focalizada</v>
          </cell>
          <cell r="B6" t="str">
            <v>Orientación en temas específicos de FP</v>
          </cell>
          <cell r="C6" t="str">
            <v>Si</v>
          </cell>
          <cell r="D6" t="str">
            <v>Asesoria, Elaboración y ejecución del PAT</v>
          </cell>
          <cell r="E6" t="str">
            <v>Servicio</v>
          </cell>
        </row>
        <row r="7">
          <cell r="A7" t="str">
            <v>Documentos técnicos</v>
          </cell>
          <cell r="B7" t="str">
            <v>Conceptos técnicos y jurídicos</v>
          </cell>
          <cell r="C7" t="str">
            <v>Si</v>
          </cell>
          <cell r="D7" t="str">
            <v>Asesoria, Aprobación o actualización de trámites</v>
          </cell>
          <cell r="E7" t="str">
            <v>Producto</v>
          </cell>
        </row>
        <row r="8">
          <cell r="A8" t="str">
            <v>Documentos técnicos</v>
          </cell>
          <cell r="B8" t="str">
            <v>Decretos</v>
          </cell>
          <cell r="C8" t="str">
            <v>Si</v>
          </cell>
          <cell r="D8" t="str">
            <v>Reformas Administrativas</v>
          </cell>
          <cell r="E8" t="str">
            <v>Producto</v>
          </cell>
        </row>
        <row r="9">
          <cell r="A9" t="str">
            <v>Documentos técnicos</v>
          </cell>
          <cell r="B9" t="str">
            <v>Informes de gestión y resultados</v>
          </cell>
          <cell r="C9" t="str">
            <v>No</v>
          </cell>
          <cell r="D9" t="str">
            <v>Asesoria</v>
          </cell>
          <cell r="E9" t="str">
            <v>Producto</v>
          </cell>
        </row>
        <row r="10">
          <cell r="A10" t="str">
            <v>Documentos técnicos</v>
          </cell>
          <cell r="B10" t="str">
            <v>Lecciones aprendidas y acciones de mejoramiento</v>
          </cell>
          <cell r="C10" t="str">
            <v>No</v>
          </cell>
          <cell r="D10" t="str">
            <v>Asesoria, Implementación SIGEP, Aprobación o actualización de trámites</v>
          </cell>
          <cell r="E10" t="str">
            <v>Servicio</v>
          </cell>
        </row>
        <row r="11">
          <cell r="A11" t="str">
            <v>Formación y capacitación</v>
          </cell>
          <cell r="B11" t="str">
            <v>Servidores públicos y Ciudadanos formados y capacitados</v>
          </cell>
          <cell r="C11" t="str">
            <v>Si</v>
          </cell>
          <cell r="D11" t="str">
            <v>Proceso Formación y capacitación</v>
          </cell>
          <cell r="E11" t="str">
            <v>Servicio</v>
          </cell>
        </row>
        <row r="12">
          <cell r="A12" t="str">
            <v>Instrumentos tecnológicos</v>
          </cell>
          <cell r="B12" t="str">
            <v>Registros de información SUIT</v>
          </cell>
          <cell r="C12" t="str">
            <v>Si</v>
          </cell>
          <cell r="D12" t="str">
            <v>Aprobación o actualización de trámites</v>
          </cell>
        </row>
        <row r="13">
          <cell r="A13" t="str">
            <v>Instrumentos tecnológicos</v>
          </cell>
          <cell r="B13" t="str">
            <v>Registros de información SIGEP, FURAG, MECI</v>
          </cell>
          <cell r="C13" t="str">
            <v>Si</v>
          </cell>
          <cell r="D13" t="str">
            <v>Implementación SIGEP</v>
          </cell>
          <cell r="E13" t="str">
            <v>Producto</v>
          </cell>
        </row>
        <row r="14">
          <cell r="A14" t="str">
            <v>Orientación multicanal</v>
          </cell>
          <cell r="B14" t="str">
            <v>Solicitudes atendidas</v>
          </cell>
          <cell r="C14" t="str">
            <v>Si</v>
          </cell>
          <cell r="D14" t="str">
            <v>Asesoria, Implementación SIGEP</v>
          </cell>
          <cell r="E14" t="str">
            <v>Servicio</v>
          </cell>
        </row>
        <row r="15">
          <cell r="A15" t="str">
            <v>Promoción y difusión</v>
          </cell>
          <cell r="B15" t="str">
            <v>Acciones de difusión, socialización, sensibilización y participación ciudadana</v>
          </cell>
          <cell r="C15" t="str">
            <v>Si</v>
          </cell>
          <cell r="D15" t="str">
            <v>Promoción y Difusión de politicas públicas</v>
          </cell>
          <cell r="E15" t="str">
            <v>Servicio</v>
          </cell>
        </row>
        <row r="16">
          <cell r="A16" t="str">
            <v>Incentivos a la Gestión Pública</v>
          </cell>
          <cell r="B16" t="str">
            <v>Eventos de Promoción de temas de competencia de FP</v>
          </cell>
          <cell r="C16" t="str">
            <v>Si</v>
          </cell>
          <cell r="D16" t="str">
            <v>Promoción y Difusión Banco de Exítos</v>
          </cell>
          <cell r="E16" t="str">
            <v>Servicio</v>
          </cell>
        </row>
        <row r="17">
          <cell r="A17" t="str">
            <v>Selección meritocratica</v>
          </cell>
          <cell r="B17" t="str">
            <v>Resultado de procesos de selección de concursos públicos y abiertos</v>
          </cell>
          <cell r="C17" t="str">
            <v>Si</v>
          </cell>
          <cell r="D17" t="str">
            <v>Selección Técnica de cargos de libre nombramiento y remoción</v>
          </cell>
          <cell r="E17" t="str">
            <v>Servicio</v>
          </cell>
        </row>
        <row r="18">
          <cell r="A18" t="str">
            <v>Selección meritocratica</v>
          </cell>
          <cell r="B18" t="str">
            <v>Resultado de procesos de selección de cargos de libre nombramiento y remoción</v>
          </cell>
          <cell r="C18" t="str">
            <v>Si</v>
          </cell>
          <cell r="D18" t="str">
            <v>Concursos públicos y abiertos</v>
          </cell>
          <cell r="E18" t="str">
            <v>Servicio</v>
          </cell>
        </row>
        <row r="19">
          <cell r="A19" t="str">
            <v>Selección meritocratica</v>
          </cell>
          <cell r="B19" t="str">
            <v>Resultado de procesos de selección Jefes de Control Interno</v>
          </cell>
          <cell r="C19" t="str">
            <v>Si</v>
          </cell>
          <cell r="D19" t="str">
            <v>Selección de jefes de control interno o quien haga sus veces</v>
          </cell>
          <cell r="E19" t="str">
            <v>Servicio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B1:XEX148"/>
  <sheetViews>
    <sheetView topLeftCell="C1" workbookViewId="0">
      <selection activeCell="G157" sqref="G157"/>
    </sheetView>
  </sheetViews>
  <sheetFormatPr baseColWidth="10" defaultRowHeight="15" x14ac:dyDescent="0.25"/>
  <cols>
    <col min="2" max="2" width="23.140625" customWidth="1"/>
    <col min="3" max="3" width="11.85546875" bestFit="1" customWidth="1"/>
    <col min="6" max="6" width="27.28515625" bestFit="1" customWidth="1"/>
    <col min="7" max="7" width="27.140625" customWidth="1"/>
    <col min="8" max="8" width="24.85546875" customWidth="1"/>
    <col min="9" max="9" width="22.7109375" customWidth="1"/>
    <col min="10" max="10" width="31.140625" customWidth="1"/>
    <col min="11" max="11" width="32.7109375" customWidth="1"/>
    <col min="16378" max="16378" width="16.140625" customWidth="1"/>
  </cols>
  <sheetData>
    <row r="1" spans="2:16 16378:16378" x14ac:dyDescent="0.25">
      <c r="B1" t="s">
        <v>0</v>
      </c>
      <c r="C1" t="s">
        <v>200</v>
      </c>
      <c r="F1" t="s">
        <v>153</v>
      </c>
      <c r="G1" t="s">
        <v>154</v>
      </c>
      <c r="H1" t="s">
        <v>184</v>
      </c>
      <c r="I1" t="s">
        <v>155</v>
      </c>
      <c r="J1" t="s">
        <v>189</v>
      </c>
      <c r="K1" t="s">
        <v>190</v>
      </c>
      <c r="XEX1" t="s">
        <v>155</v>
      </c>
    </row>
    <row r="2" spans="2:16 16378:16378" ht="45" hidden="1" x14ac:dyDescent="0.25">
      <c r="B2" s="1" t="s">
        <v>183</v>
      </c>
      <c r="C2">
        <f t="shared" ref="C2:C16" si="0">COUNTIF($F$2:$F$148,B2)</f>
        <v>13</v>
      </c>
      <c r="F2" s="1" t="s">
        <v>183</v>
      </c>
      <c r="G2" s="1" t="s">
        <v>72</v>
      </c>
      <c r="H2" s="1" t="s">
        <v>68</v>
      </c>
      <c r="P2" t="s">
        <v>203</v>
      </c>
      <c r="XEX2" s="1" t="s">
        <v>156</v>
      </c>
    </row>
    <row r="3" spans="2:16 16378:16378" ht="45" hidden="1" x14ac:dyDescent="0.25">
      <c r="B3" s="1" t="s">
        <v>173</v>
      </c>
      <c r="C3">
        <f t="shared" si="0"/>
        <v>9</v>
      </c>
      <c r="F3" s="1" t="s">
        <v>183</v>
      </c>
      <c r="G3" s="1" t="s">
        <v>73</v>
      </c>
      <c r="H3" s="1" t="s">
        <v>68</v>
      </c>
      <c r="P3" t="s">
        <v>204</v>
      </c>
      <c r="XEX3" s="1" t="s">
        <v>68</v>
      </c>
    </row>
    <row r="4" spans="2:16 16378:16378" ht="45" hidden="1" x14ac:dyDescent="0.25">
      <c r="B4" s="1" t="s">
        <v>174</v>
      </c>
      <c r="C4">
        <f t="shared" si="0"/>
        <v>8</v>
      </c>
      <c r="D4" s="1"/>
      <c r="F4" s="1" t="s">
        <v>183</v>
      </c>
      <c r="G4" s="1" t="s">
        <v>74</v>
      </c>
      <c r="H4" s="1" t="s">
        <v>2</v>
      </c>
      <c r="XEX4" s="1" t="s">
        <v>5</v>
      </c>
    </row>
    <row r="5" spans="2:16 16378:16378" ht="45" hidden="1" x14ac:dyDescent="0.25">
      <c r="B5" s="1" t="s">
        <v>175</v>
      </c>
      <c r="C5">
        <f t="shared" si="0"/>
        <v>17</v>
      </c>
      <c r="F5" s="1" t="s">
        <v>183</v>
      </c>
      <c r="G5" s="1" t="s">
        <v>75</v>
      </c>
      <c r="H5" s="1" t="s">
        <v>76</v>
      </c>
      <c r="XEX5" s="1" t="s">
        <v>2</v>
      </c>
    </row>
    <row r="6" spans="2:16 16378:16378" ht="45" hidden="1" x14ac:dyDescent="0.25">
      <c r="B6" s="1" t="s">
        <v>121</v>
      </c>
      <c r="C6">
        <f t="shared" si="0"/>
        <v>5</v>
      </c>
      <c r="F6" s="1" t="s">
        <v>183</v>
      </c>
      <c r="G6" s="1" t="s">
        <v>77</v>
      </c>
      <c r="H6" s="1" t="s">
        <v>2</v>
      </c>
      <c r="XEX6" s="1" t="s">
        <v>157</v>
      </c>
    </row>
    <row r="7" spans="2:16 16378:16378" ht="45" hidden="1" x14ac:dyDescent="0.25">
      <c r="B7" s="1" t="s">
        <v>176</v>
      </c>
      <c r="C7">
        <f t="shared" si="0"/>
        <v>9</v>
      </c>
      <c r="F7" s="1" t="s">
        <v>183</v>
      </c>
      <c r="G7" s="1" t="s">
        <v>78</v>
      </c>
      <c r="H7" s="1" t="s">
        <v>68</v>
      </c>
      <c r="XEX7" s="1" t="s">
        <v>76</v>
      </c>
    </row>
    <row r="8" spans="2:16 16378:16378" ht="60" hidden="1" x14ac:dyDescent="0.25">
      <c r="B8" s="1" t="s">
        <v>29</v>
      </c>
      <c r="C8">
        <f t="shared" si="0"/>
        <v>9</v>
      </c>
      <c r="F8" s="1" t="s">
        <v>183</v>
      </c>
      <c r="G8" s="1" t="s">
        <v>79</v>
      </c>
      <c r="H8" s="1" t="s">
        <v>42</v>
      </c>
      <c r="XEX8" s="1" t="s">
        <v>124</v>
      </c>
    </row>
    <row r="9" spans="2:16 16378:16378" ht="45" hidden="1" x14ac:dyDescent="0.25">
      <c r="B9" s="1" t="s">
        <v>182</v>
      </c>
      <c r="C9">
        <f t="shared" si="0"/>
        <v>11</v>
      </c>
      <c r="F9" s="1" t="s">
        <v>183</v>
      </c>
      <c r="G9" s="1" t="s">
        <v>80</v>
      </c>
      <c r="H9" s="1" t="s">
        <v>53</v>
      </c>
      <c r="XEX9" s="1" t="s">
        <v>159</v>
      </c>
    </row>
    <row r="10" spans="2:16 16378:16378" ht="45" hidden="1" x14ac:dyDescent="0.25">
      <c r="B10" s="1" t="s">
        <v>177</v>
      </c>
      <c r="C10">
        <f t="shared" si="0"/>
        <v>10</v>
      </c>
      <c r="F10" s="1" t="s">
        <v>183</v>
      </c>
      <c r="G10" s="1" t="s">
        <v>81</v>
      </c>
      <c r="H10" s="1" t="s">
        <v>42</v>
      </c>
      <c r="XEX10" s="1" t="s">
        <v>70</v>
      </c>
    </row>
    <row r="11" spans="2:16 16378:16378" ht="45" hidden="1" x14ac:dyDescent="0.25">
      <c r="B11" s="1" t="s">
        <v>104</v>
      </c>
      <c r="C11">
        <f t="shared" si="0"/>
        <v>9</v>
      </c>
      <c r="F11" s="1" t="s">
        <v>183</v>
      </c>
      <c r="G11" s="1" t="s">
        <v>82</v>
      </c>
      <c r="H11" s="1" t="s">
        <v>2</v>
      </c>
      <c r="XEX11" s="1" t="s">
        <v>53</v>
      </c>
    </row>
    <row r="12" spans="2:16 16378:16378" ht="45" hidden="1" x14ac:dyDescent="0.25">
      <c r="B12" s="1" t="s">
        <v>7</v>
      </c>
      <c r="C12">
        <f t="shared" si="0"/>
        <v>11</v>
      </c>
      <c r="F12" s="1" t="s">
        <v>183</v>
      </c>
      <c r="G12" s="1" t="s">
        <v>83</v>
      </c>
      <c r="H12" s="1" t="s">
        <v>84</v>
      </c>
      <c r="XEX12" s="1" t="s">
        <v>42</v>
      </c>
    </row>
    <row r="13" spans="2:16 16378:16378" ht="45" hidden="1" x14ac:dyDescent="0.25">
      <c r="B13" s="1" t="s">
        <v>178</v>
      </c>
      <c r="C13">
        <f t="shared" si="0"/>
        <v>4</v>
      </c>
      <c r="F13" s="1" t="s">
        <v>183</v>
      </c>
      <c r="G13" s="1" t="s">
        <v>85</v>
      </c>
      <c r="H13" s="1" t="s">
        <v>70</v>
      </c>
      <c r="XEX13" s="1" t="s">
        <v>84</v>
      </c>
    </row>
    <row r="14" spans="2:16 16378:16378" ht="45" hidden="1" x14ac:dyDescent="0.25">
      <c r="B14" s="1" t="s">
        <v>179</v>
      </c>
      <c r="C14">
        <f t="shared" si="0"/>
        <v>13</v>
      </c>
      <c r="F14" s="1" t="s">
        <v>183</v>
      </c>
      <c r="G14" s="1" t="s">
        <v>93</v>
      </c>
      <c r="H14" s="1" t="s">
        <v>2</v>
      </c>
      <c r="XEX14" s="1" t="s">
        <v>158</v>
      </c>
    </row>
    <row r="15" spans="2:16 16378:16378" ht="30" hidden="1" x14ac:dyDescent="0.25">
      <c r="B15" s="1" t="s">
        <v>180</v>
      </c>
      <c r="C15">
        <f t="shared" si="0"/>
        <v>11</v>
      </c>
      <c r="F15" s="1" t="s">
        <v>173</v>
      </c>
      <c r="G15" s="1" t="s">
        <v>39</v>
      </c>
      <c r="H15" s="1" t="s">
        <v>2</v>
      </c>
      <c r="XEX15" s="1" t="s">
        <v>168</v>
      </c>
    </row>
    <row r="16" spans="2:16 16378:16378" ht="30" hidden="1" x14ac:dyDescent="0.25">
      <c r="B16" s="1" t="s">
        <v>181</v>
      </c>
      <c r="C16">
        <f t="shared" si="0"/>
        <v>8</v>
      </c>
      <c r="F16" s="1" t="s">
        <v>173</v>
      </c>
      <c r="G16" s="1" t="s">
        <v>40</v>
      </c>
      <c r="H16" s="1" t="s">
        <v>2</v>
      </c>
      <c r="XEX16" s="1"/>
    </row>
    <row r="17" spans="6:8" ht="30" hidden="1" x14ac:dyDescent="0.25">
      <c r="F17" s="1" t="s">
        <v>173</v>
      </c>
      <c r="G17" s="1" t="s">
        <v>41</v>
      </c>
      <c r="H17" s="1" t="s">
        <v>42</v>
      </c>
    </row>
    <row r="18" spans="6:8" ht="30" hidden="1" x14ac:dyDescent="0.25">
      <c r="F18" s="1" t="s">
        <v>173</v>
      </c>
      <c r="G18" s="1" t="s">
        <v>43</v>
      </c>
      <c r="H18" s="1" t="s">
        <v>2</v>
      </c>
    </row>
    <row r="19" spans="6:8" ht="30" hidden="1" x14ac:dyDescent="0.25">
      <c r="F19" s="1" t="s">
        <v>173</v>
      </c>
      <c r="G19" s="1" t="s">
        <v>44</v>
      </c>
      <c r="H19" s="1" t="s">
        <v>2</v>
      </c>
    </row>
    <row r="20" spans="6:8" ht="30" hidden="1" x14ac:dyDescent="0.25">
      <c r="F20" s="1" t="s">
        <v>173</v>
      </c>
      <c r="G20" s="1" t="s">
        <v>45</v>
      </c>
      <c r="H20" s="1" t="s">
        <v>2</v>
      </c>
    </row>
    <row r="21" spans="6:8" ht="30" hidden="1" x14ac:dyDescent="0.25">
      <c r="F21" s="1" t="s">
        <v>173</v>
      </c>
      <c r="G21" s="1" t="s">
        <v>46</v>
      </c>
      <c r="H21" s="1" t="s">
        <v>42</v>
      </c>
    </row>
    <row r="22" spans="6:8" hidden="1" x14ac:dyDescent="0.25">
      <c r="F22" s="1" t="s">
        <v>173</v>
      </c>
      <c r="G22" s="1" t="s">
        <v>47</v>
      </c>
      <c r="H22" s="1" t="s">
        <v>42</v>
      </c>
    </row>
    <row r="23" spans="6:8" hidden="1" x14ac:dyDescent="0.25">
      <c r="F23" s="1" t="s">
        <v>173</v>
      </c>
      <c r="G23" s="1" t="s">
        <v>48</v>
      </c>
      <c r="H23" s="1" t="s">
        <v>42</v>
      </c>
    </row>
    <row r="24" spans="6:8" ht="30" hidden="1" x14ac:dyDescent="0.25">
      <c r="F24" s="1" t="s">
        <v>174</v>
      </c>
      <c r="G24" s="1" t="s">
        <v>113</v>
      </c>
      <c r="H24" s="1"/>
    </row>
    <row r="25" spans="6:8" ht="30" hidden="1" x14ac:dyDescent="0.25">
      <c r="F25" s="1" t="s">
        <v>174</v>
      </c>
      <c r="G25" s="1" t="s">
        <v>114</v>
      </c>
      <c r="H25" s="1"/>
    </row>
    <row r="26" spans="6:8" hidden="1" x14ac:dyDescent="0.25">
      <c r="F26" s="1" t="s">
        <v>174</v>
      </c>
      <c r="G26" s="1" t="s">
        <v>115</v>
      </c>
      <c r="H26" s="1"/>
    </row>
    <row r="27" spans="6:8" ht="30" hidden="1" x14ac:dyDescent="0.25">
      <c r="F27" s="1" t="s">
        <v>174</v>
      </c>
      <c r="G27" s="1" t="s">
        <v>116</v>
      </c>
      <c r="H27" s="1"/>
    </row>
    <row r="28" spans="6:8" ht="30" hidden="1" x14ac:dyDescent="0.25">
      <c r="F28" s="1" t="s">
        <v>174</v>
      </c>
      <c r="G28" s="1" t="s">
        <v>117</v>
      </c>
      <c r="H28" s="1"/>
    </row>
    <row r="29" spans="6:8" hidden="1" x14ac:dyDescent="0.25">
      <c r="F29" s="1" t="s">
        <v>174</v>
      </c>
      <c r="G29" s="1" t="s">
        <v>118</v>
      </c>
      <c r="H29" s="1"/>
    </row>
    <row r="30" spans="6:8" ht="30" hidden="1" x14ac:dyDescent="0.25">
      <c r="F30" s="1" t="s">
        <v>174</v>
      </c>
      <c r="G30" s="1" t="s">
        <v>119</v>
      </c>
      <c r="H30" s="1"/>
    </row>
    <row r="31" spans="6:8" ht="30" hidden="1" x14ac:dyDescent="0.25">
      <c r="F31" s="1" t="s">
        <v>174</v>
      </c>
      <c r="G31" s="1" t="s">
        <v>120</v>
      </c>
      <c r="H31" s="1"/>
    </row>
    <row r="32" spans="6:8" ht="30" hidden="1" x14ac:dyDescent="0.25">
      <c r="F32" s="1" t="s">
        <v>175</v>
      </c>
      <c r="G32" s="1" t="s">
        <v>136</v>
      </c>
      <c r="H32" s="1" t="s">
        <v>2</v>
      </c>
    </row>
    <row r="33" spans="6:9" hidden="1" x14ac:dyDescent="0.25">
      <c r="F33" s="1" t="s">
        <v>175</v>
      </c>
      <c r="G33" s="1" t="s">
        <v>137</v>
      </c>
      <c r="H33" s="1" t="s">
        <v>5</v>
      </c>
    </row>
    <row r="34" spans="6:9" hidden="1" x14ac:dyDescent="0.25">
      <c r="F34" s="1" t="s">
        <v>175</v>
      </c>
      <c r="G34" s="1" t="s">
        <v>138</v>
      </c>
      <c r="H34" s="1" t="s">
        <v>5</v>
      </c>
    </row>
    <row r="35" spans="6:9" hidden="1" x14ac:dyDescent="0.25">
      <c r="F35" s="1" t="s">
        <v>175</v>
      </c>
      <c r="G35" s="1" t="s">
        <v>139</v>
      </c>
      <c r="H35" s="1" t="s">
        <v>5</v>
      </c>
    </row>
    <row r="36" spans="6:9" hidden="1" x14ac:dyDescent="0.25">
      <c r="F36" s="1" t="s">
        <v>175</v>
      </c>
      <c r="G36" s="1" t="s">
        <v>140</v>
      </c>
      <c r="H36" s="1" t="s">
        <v>5</v>
      </c>
    </row>
    <row r="37" spans="6:9" ht="30" hidden="1" x14ac:dyDescent="0.25">
      <c r="F37" s="1" t="s">
        <v>175</v>
      </c>
      <c r="G37" s="1" t="s">
        <v>141</v>
      </c>
      <c r="H37" s="1" t="s">
        <v>5</v>
      </c>
    </row>
    <row r="38" spans="6:9" ht="45" hidden="1" x14ac:dyDescent="0.25">
      <c r="F38" s="1" t="s">
        <v>175</v>
      </c>
      <c r="G38" s="1" t="s">
        <v>142</v>
      </c>
      <c r="H38" s="1" t="s">
        <v>5</v>
      </c>
    </row>
    <row r="39" spans="6:9" ht="30" hidden="1" x14ac:dyDescent="0.25">
      <c r="F39" s="1" t="s">
        <v>175</v>
      </c>
      <c r="G39" s="1" t="s">
        <v>143</v>
      </c>
      <c r="H39" s="1" t="s">
        <v>2</v>
      </c>
    </row>
    <row r="40" spans="6:9" ht="30" hidden="1" x14ac:dyDescent="0.25">
      <c r="F40" s="1" t="s">
        <v>175</v>
      </c>
      <c r="G40" s="1" t="s">
        <v>144</v>
      </c>
      <c r="H40" s="1" t="s">
        <v>2</v>
      </c>
    </row>
    <row r="41" spans="6:9" hidden="1" x14ac:dyDescent="0.25">
      <c r="F41" s="1" t="s">
        <v>175</v>
      </c>
      <c r="G41" s="1" t="s">
        <v>145</v>
      </c>
      <c r="H41" s="1" t="s">
        <v>2</v>
      </c>
    </row>
    <row r="42" spans="6:9" hidden="1" x14ac:dyDescent="0.25">
      <c r="F42" s="1" t="s">
        <v>175</v>
      </c>
      <c r="G42" s="1" t="s">
        <v>146</v>
      </c>
      <c r="H42" s="1" t="s">
        <v>2</v>
      </c>
    </row>
    <row r="43" spans="6:9" ht="30" hidden="1" x14ac:dyDescent="0.25">
      <c r="F43" s="1" t="s">
        <v>175</v>
      </c>
      <c r="G43" s="1" t="s">
        <v>147</v>
      </c>
      <c r="H43" s="1" t="s">
        <v>124</v>
      </c>
    </row>
    <row r="44" spans="6:9" ht="30" hidden="1" x14ac:dyDescent="0.25">
      <c r="F44" s="1" t="s">
        <v>175</v>
      </c>
      <c r="G44" s="1" t="s">
        <v>148</v>
      </c>
      <c r="H44" s="1" t="s">
        <v>2</v>
      </c>
    </row>
    <row r="45" spans="6:9" ht="30" hidden="1" x14ac:dyDescent="0.25">
      <c r="F45" s="1" t="s">
        <v>175</v>
      </c>
      <c r="G45" s="1" t="s">
        <v>149</v>
      </c>
      <c r="H45" s="1" t="s">
        <v>70</v>
      </c>
      <c r="I45" t="s">
        <v>70</v>
      </c>
    </row>
    <row r="46" spans="6:9" ht="30" hidden="1" x14ac:dyDescent="0.25">
      <c r="F46" s="1" t="s">
        <v>175</v>
      </c>
      <c r="G46" s="1" t="s">
        <v>150</v>
      </c>
      <c r="H46" s="1" t="s">
        <v>2</v>
      </c>
    </row>
    <row r="47" spans="6:9" ht="30" hidden="1" x14ac:dyDescent="0.25">
      <c r="F47" s="1" t="s">
        <v>175</v>
      </c>
      <c r="G47" s="1" t="s">
        <v>151</v>
      </c>
      <c r="H47" s="1" t="s">
        <v>124</v>
      </c>
    </row>
    <row r="48" spans="6:9" ht="30" hidden="1" x14ac:dyDescent="0.25">
      <c r="F48" s="1" t="s">
        <v>175</v>
      </c>
      <c r="G48" s="1" t="s">
        <v>152</v>
      </c>
      <c r="H48" s="1" t="s">
        <v>2</v>
      </c>
    </row>
    <row r="49" spans="6:8" ht="30" x14ac:dyDescent="0.25">
      <c r="F49" s="1" t="s">
        <v>121</v>
      </c>
      <c r="G49" s="1" t="s">
        <v>222</v>
      </c>
      <c r="H49" s="1" t="s">
        <v>2</v>
      </c>
    </row>
    <row r="50" spans="6:8" ht="45" x14ac:dyDescent="0.25">
      <c r="F50" s="1" t="s">
        <v>121</v>
      </c>
      <c r="G50" s="1" t="s">
        <v>223</v>
      </c>
      <c r="H50" s="1" t="s">
        <v>5</v>
      </c>
    </row>
    <row r="51" spans="6:8" ht="30" x14ac:dyDescent="0.25">
      <c r="F51" s="1" t="s">
        <v>121</v>
      </c>
      <c r="G51" s="1" t="s">
        <v>224</v>
      </c>
      <c r="H51" s="1" t="s">
        <v>2</v>
      </c>
    </row>
    <row r="52" spans="6:8" ht="45" x14ac:dyDescent="0.25">
      <c r="F52" s="1" t="s">
        <v>121</v>
      </c>
      <c r="G52" s="1" t="s">
        <v>225</v>
      </c>
      <c r="H52" s="1" t="s">
        <v>2</v>
      </c>
    </row>
    <row r="53" spans="6:8" ht="75" x14ac:dyDescent="0.25">
      <c r="F53" s="1" t="s">
        <v>121</v>
      </c>
      <c r="G53" s="1" t="s">
        <v>122</v>
      </c>
      <c r="H53" s="1" t="s">
        <v>2</v>
      </c>
    </row>
    <row r="54" spans="6:8" ht="45" hidden="1" x14ac:dyDescent="0.25">
      <c r="F54" s="1" t="s">
        <v>176</v>
      </c>
      <c r="G54" s="1" t="s">
        <v>61</v>
      </c>
      <c r="H54" s="1" t="s">
        <v>2</v>
      </c>
    </row>
    <row r="55" spans="6:8" ht="60" hidden="1" x14ac:dyDescent="0.25">
      <c r="F55" s="1" t="s">
        <v>176</v>
      </c>
      <c r="G55" s="1" t="s">
        <v>62</v>
      </c>
      <c r="H55" s="1" t="s">
        <v>2</v>
      </c>
    </row>
    <row r="56" spans="6:8" ht="60" hidden="1" x14ac:dyDescent="0.25">
      <c r="F56" s="1" t="s">
        <v>176</v>
      </c>
      <c r="G56" s="1" t="s">
        <v>63</v>
      </c>
      <c r="H56" s="1" t="s">
        <v>2</v>
      </c>
    </row>
    <row r="57" spans="6:8" ht="45" hidden="1" x14ac:dyDescent="0.25">
      <c r="F57" s="1" t="s">
        <v>176</v>
      </c>
      <c r="G57" s="1" t="s">
        <v>64</v>
      </c>
      <c r="H57" s="1" t="s">
        <v>5</v>
      </c>
    </row>
    <row r="58" spans="6:8" ht="45" hidden="1" x14ac:dyDescent="0.25">
      <c r="F58" s="1" t="s">
        <v>176</v>
      </c>
      <c r="G58" s="1" t="s">
        <v>65</v>
      </c>
      <c r="H58" s="1" t="s">
        <v>2</v>
      </c>
    </row>
    <row r="59" spans="6:8" ht="45" hidden="1" x14ac:dyDescent="0.25">
      <c r="F59" s="1" t="s">
        <v>176</v>
      </c>
      <c r="G59" s="1" t="s">
        <v>66</v>
      </c>
      <c r="H59" s="1" t="s">
        <v>53</v>
      </c>
    </row>
    <row r="60" spans="6:8" ht="45" hidden="1" x14ac:dyDescent="0.25">
      <c r="F60" s="1" t="s">
        <v>176</v>
      </c>
      <c r="G60" s="1" t="s">
        <v>67</v>
      </c>
      <c r="H60" s="1" t="s">
        <v>68</v>
      </c>
    </row>
    <row r="61" spans="6:8" ht="45" hidden="1" x14ac:dyDescent="0.25">
      <c r="F61" s="1" t="s">
        <v>176</v>
      </c>
      <c r="G61" s="1" t="s">
        <v>69</v>
      </c>
      <c r="H61" s="1" t="s">
        <v>70</v>
      </c>
    </row>
    <row r="62" spans="6:8" ht="45" hidden="1" x14ac:dyDescent="0.25">
      <c r="F62" s="1" t="s">
        <v>176</v>
      </c>
      <c r="G62" s="1" t="s">
        <v>71</v>
      </c>
      <c r="H62" s="1" t="s">
        <v>2</v>
      </c>
    </row>
    <row r="63" spans="6:8" ht="30" hidden="1" x14ac:dyDescent="0.25">
      <c r="F63" s="1" t="s">
        <v>29</v>
      </c>
      <c r="G63" s="1" t="s">
        <v>30</v>
      </c>
      <c r="H63" s="1" t="s">
        <v>2</v>
      </c>
    </row>
    <row r="64" spans="6:8" hidden="1" x14ac:dyDescent="0.25">
      <c r="F64" s="1" t="s">
        <v>29</v>
      </c>
      <c r="G64" s="1" t="s">
        <v>31</v>
      </c>
      <c r="H64" s="1" t="s">
        <v>5</v>
      </c>
    </row>
    <row r="65" spans="6:11" ht="45" hidden="1" x14ac:dyDescent="0.25">
      <c r="F65" s="1" t="s">
        <v>29</v>
      </c>
      <c r="G65" s="1" t="s">
        <v>32</v>
      </c>
      <c r="H65" s="1" t="s">
        <v>5</v>
      </c>
    </row>
    <row r="66" spans="6:11" hidden="1" x14ac:dyDescent="0.25">
      <c r="F66" s="1" t="s">
        <v>29</v>
      </c>
      <c r="G66" s="1" t="s">
        <v>33</v>
      </c>
      <c r="H66" s="1" t="s">
        <v>5</v>
      </c>
    </row>
    <row r="67" spans="6:11" ht="45" hidden="1" x14ac:dyDescent="0.25">
      <c r="F67" s="1" t="s">
        <v>29</v>
      </c>
      <c r="G67" s="1" t="s">
        <v>34</v>
      </c>
      <c r="H67" s="1" t="s">
        <v>2</v>
      </c>
    </row>
    <row r="68" spans="6:11" ht="45" hidden="1" x14ac:dyDescent="0.25">
      <c r="F68" s="1" t="s">
        <v>29</v>
      </c>
      <c r="G68" s="1" t="s">
        <v>35</v>
      </c>
      <c r="H68" s="1" t="s">
        <v>2</v>
      </c>
    </row>
    <row r="69" spans="6:11" hidden="1" x14ac:dyDescent="0.25">
      <c r="F69" s="1" t="s">
        <v>29</v>
      </c>
      <c r="G69" s="1" t="s">
        <v>36</v>
      </c>
      <c r="H69" s="1" t="s">
        <v>2</v>
      </c>
    </row>
    <row r="70" spans="6:11" hidden="1" x14ac:dyDescent="0.25">
      <c r="F70" s="1" t="s">
        <v>29</v>
      </c>
      <c r="G70" s="1" t="s">
        <v>37</v>
      </c>
      <c r="H70" s="1"/>
    </row>
    <row r="71" spans="6:11" hidden="1" x14ac:dyDescent="0.25">
      <c r="F71" s="1" t="s">
        <v>29</v>
      </c>
      <c r="G71" s="1" t="s">
        <v>38</v>
      </c>
      <c r="H71" s="1"/>
    </row>
    <row r="72" spans="6:11" ht="30" hidden="1" x14ac:dyDescent="0.25">
      <c r="F72" s="1" t="s">
        <v>182</v>
      </c>
      <c r="G72" s="1" t="s">
        <v>18</v>
      </c>
      <c r="H72" s="1" t="s">
        <v>2</v>
      </c>
    </row>
    <row r="73" spans="6:11" ht="60" hidden="1" x14ac:dyDescent="0.25">
      <c r="F73" s="1" t="s">
        <v>182</v>
      </c>
      <c r="G73" s="1" t="s">
        <v>19</v>
      </c>
      <c r="H73" s="1"/>
    </row>
    <row r="74" spans="6:11" ht="30" hidden="1" x14ac:dyDescent="0.25">
      <c r="F74" s="1" t="s">
        <v>182</v>
      </c>
      <c r="G74" s="1" t="s">
        <v>20</v>
      </c>
      <c r="H74" s="1"/>
    </row>
    <row r="75" spans="6:11" ht="30" hidden="1" x14ac:dyDescent="0.25">
      <c r="F75" s="1" t="s">
        <v>182</v>
      </c>
      <c r="G75" s="1" t="s">
        <v>21</v>
      </c>
      <c r="H75" s="1"/>
    </row>
    <row r="76" spans="6:11" ht="30" hidden="1" x14ac:dyDescent="0.25">
      <c r="F76" s="1" t="s">
        <v>182</v>
      </c>
      <c r="G76" s="1" t="s">
        <v>22</v>
      </c>
      <c r="H76" s="1"/>
    </row>
    <row r="77" spans="6:11" ht="30" hidden="1" x14ac:dyDescent="0.25">
      <c r="F77" s="1" t="s">
        <v>182</v>
      </c>
      <c r="G77" s="1" t="s">
        <v>23</v>
      </c>
      <c r="H77" s="1"/>
    </row>
    <row r="78" spans="6:11" ht="45" hidden="1" x14ac:dyDescent="0.25">
      <c r="F78" s="1" t="s">
        <v>182</v>
      </c>
      <c r="G78" s="1" t="s">
        <v>24</v>
      </c>
      <c r="H78" s="1"/>
    </row>
    <row r="79" spans="6:11" ht="30" hidden="1" x14ac:dyDescent="0.25">
      <c r="F79" s="1" t="s">
        <v>182</v>
      </c>
      <c r="G79" s="1" t="s">
        <v>25</v>
      </c>
      <c r="H79" s="1" t="s">
        <v>2</v>
      </c>
      <c r="I79" t="s">
        <v>5</v>
      </c>
      <c r="J79" s="1" t="s">
        <v>220</v>
      </c>
      <c r="K79" s="1" t="s">
        <v>221</v>
      </c>
    </row>
    <row r="80" spans="6:11" ht="30" hidden="1" x14ac:dyDescent="0.25">
      <c r="F80" s="1" t="s">
        <v>182</v>
      </c>
      <c r="G80" s="1" t="s">
        <v>26</v>
      </c>
      <c r="H80" s="1"/>
    </row>
    <row r="81" spans="6:8" ht="45" hidden="1" x14ac:dyDescent="0.25">
      <c r="F81" s="1" t="s">
        <v>182</v>
      </c>
      <c r="G81" s="1" t="s">
        <v>27</v>
      </c>
      <c r="H81" s="1"/>
    </row>
    <row r="82" spans="6:8" ht="45" hidden="1" x14ac:dyDescent="0.25">
      <c r="F82" s="1" t="s">
        <v>182</v>
      </c>
      <c r="G82" s="1" t="s">
        <v>28</v>
      </c>
      <c r="H82" s="1"/>
    </row>
    <row r="83" spans="6:8" hidden="1" x14ac:dyDescent="0.25">
      <c r="F83" s="1" t="s">
        <v>177</v>
      </c>
      <c r="G83" s="1" t="s">
        <v>94</v>
      </c>
      <c r="H83" s="1"/>
    </row>
    <row r="84" spans="6:8" hidden="1" x14ac:dyDescent="0.25">
      <c r="F84" s="1" t="s">
        <v>177</v>
      </c>
      <c r="G84" s="1" t="s">
        <v>95</v>
      </c>
      <c r="H84" s="1"/>
    </row>
    <row r="85" spans="6:8" hidden="1" x14ac:dyDescent="0.25">
      <c r="F85" s="1" t="s">
        <v>177</v>
      </c>
      <c r="G85" s="1" t="s">
        <v>96</v>
      </c>
      <c r="H85" s="1"/>
    </row>
    <row r="86" spans="6:8" hidden="1" x14ac:dyDescent="0.25">
      <c r="F86" s="1" t="s">
        <v>177</v>
      </c>
      <c r="G86" s="1" t="s">
        <v>97</v>
      </c>
      <c r="H86" s="1"/>
    </row>
    <row r="87" spans="6:8" hidden="1" x14ac:dyDescent="0.25">
      <c r="F87" s="1" t="s">
        <v>177</v>
      </c>
      <c r="G87" s="1" t="s">
        <v>98</v>
      </c>
      <c r="H87" s="1"/>
    </row>
    <row r="88" spans="6:8" hidden="1" x14ac:dyDescent="0.25">
      <c r="F88" s="1" t="s">
        <v>177</v>
      </c>
      <c r="G88" s="1" t="s">
        <v>99</v>
      </c>
      <c r="H88" s="1"/>
    </row>
    <row r="89" spans="6:8" hidden="1" x14ac:dyDescent="0.25">
      <c r="F89" s="1" t="s">
        <v>177</v>
      </c>
      <c r="G89" s="1" t="s">
        <v>100</v>
      </c>
      <c r="H89" s="1"/>
    </row>
    <row r="90" spans="6:8" ht="30" hidden="1" x14ac:dyDescent="0.25">
      <c r="F90" s="1" t="s">
        <v>177</v>
      </c>
      <c r="G90" s="1" t="s">
        <v>101</v>
      </c>
      <c r="H90" s="1"/>
    </row>
    <row r="91" spans="6:8" ht="30" hidden="1" x14ac:dyDescent="0.25">
      <c r="F91" s="1" t="s">
        <v>177</v>
      </c>
      <c r="G91" s="1" t="s">
        <v>102</v>
      </c>
      <c r="H91" s="1"/>
    </row>
    <row r="92" spans="6:8" hidden="1" x14ac:dyDescent="0.25">
      <c r="F92" s="1" t="s">
        <v>177</v>
      </c>
      <c r="G92" s="1" t="s">
        <v>103</v>
      </c>
      <c r="H92" s="1"/>
    </row>
    <row r="93" spans="6:8" ht="30" hidden="1" x14ac:dyDescent="0.25">
      <c r="F93" s="1" t="s">
        <v>104</v>
      </c>
      <c r="G93" s="1" t="s">
        <v>105</v>
      </c>
      <c r="H93" s="1" t="s">
        <v>5</v>
      </c>
    </row>
    <row r="94" spans="6:8" ht="30" hidden="1" x14ac:dyDescent="0.25">
      <c r="F94" s="1" t="s">
        <v>104</v>
      </c>
      <c r="G94" s="1" t="s">
        <v>106</v>
      </c>
      <c r="H94" s="1" t="s">
        <v>5</v>
      </c>
    </row>
    <row r="95" spans="6:8" ht="90" hidden="1" x14ac:dyDescent="0.25">
      <c r="F95" s="1" t="s">
        <v>104</v>
      </c>
      <c r="G95" s="1" t="s">
        <v>107</v>
      </c>
      <c r="H95" s="1"/>
    </row>
    <row r="96" spans="6:8" ht="30" hidden="1" x14ac:dyDescent="0.25">
      <c r="F96" s="1" t="s">
        <v>104</v>
      </c>
      <c r="G96" s="1" t="s">
        <v>108</v>
      </c>
      <c r="H96" s="1" t="s">
        <v>2</v>
      </c>
    </row>
    <row r="97" spans="6:8" ht="30" hidden="1" x14ac:dyDescent="0.25">
      <c r="F97" s="1" t="s">
        <v>104</v>
      </c>
      <c r="G97" s="1" t="s">
        <v>109</v>
      </c>
      <c r="H97" s="1" t="s">
        <v>2</v>
      </c>
    </row>
    <row r="98" spans="6:8" ht="30" hidden="1" x14ac:dyDescent="0.25">
      <c r="F98" s="1" t="s">
        <v>104</v>
      </c>
      <c r="G98" s="1" t="s">
        <v>110</v>
      </c>
      <c r="H98" s="1" t="s">
        <v>2</v>
      </c>
    </row>
    <row r="99" spans="6:8" ht="45" hidden="1" x14ac:dyDescent="0.25">
      <c r="F99" s="1" t="s">
        <v>104</v>
      </c>
      <c r="G99" s="1" t="s">
        <v>111</v>
      </c>
      <c r="H99" s="1" t="s">
        <v>5</v>
      </c>
    </row>
    <row r="100" spans="6:8" ht="30" hidden="1" x14ac:dyDescent="0.25">
      <c r="F100" s="1" t="s">
        <v>104</v>
      </c>
      <c r="G100" s="1" t="s">
        <v>112</v>
      </c>
      <c r="H100" s="1" t="s">
        <v>2</v>
      </c>
    </row>
    <row r="101" spans="6:8" ht="30" hidden="1" x14ac:dyDescent="0.25">
      <c r="F101" s="1" t="s">
        <v>104</v>
      </c>
      <c r="G101" s="1" t="s">
        <v>93</v>
      </c>
      <c r="H101" s="1" t="s">
        <v>2</v>
      </c>
    </row>
    <row r="102" spans="6:8" ht="60" hidden="1" x14ac:dyDescent="0.25">
      <c r="F102" s="1" t="s">
        <v>7</v>
      </c>
      <c r="G102" s="1" t="s">
        <v>8</v>
      </c>
      <c r="H102" s="1"/>
    </row>
    <row r="103" spans="6:8" hidden="1" x14ac:dyDescent="0.25">
      <c r="F103" s="1" t="s">
        <v>7</v>
      </c>
      <c r="G103" s="1" t="s">
        <v>9</v>
      </c>
      <c r="H103" s="1"/>
    </row>
    <row r="104" spans="6:8" ht="30" hidden="1" x14ac:dyDescent="0.25">
      <c r="F104" s="1" t="s">
        <v>7</v>
      </c>
      <c r="G104" s="1" t="s">
        <v>10</v>
      </c>
      <c r="H104" s="1"/>
    </row>
    <row r="105" spans="6:8" ht="30" hidden="1" x14ac:dyDescent="0.25">
      <c r="F105" s="1" t="s">
        <v>7</v>
      </c>
      <c r="G105" s="1" t="s">
        <v>11</v>
      </c>
      <c r="H105" s="1"/>
    </row>
    <row r="106" spans="6:8" ht="60" hidden="1" x14ac:dyDescent="0.25">
      <c r="F106" s="1" t="s">
        <v>7</v>
      </c>
      <c r="G106" s="1" t="s">
        <v>12</v>
      </c>
      <c r="H106" s="1"/>
    </row>
    <row r="107" spans="6:8" ht="30" hidden="1" x14ac:dyDescent="0.25">
      <c r="F107" s="1" t="s">
        <v>7</v>
      </c>
      <c r="G107" s="1" t="s">
        <v>13</v>
      </c>
      <c r="H107" s="1"/>
    </row>
    <row r="108" spans="6:8" hidden="1" x14ac:dyDescent="0.25">
      <c r="F108" s="1" t="s">
        <v>7</v>
      </c>
      <c r="G108" s="1" t="s">
        <v>14</v>
      </c>
      <c r="H108" s="1"/>
    </row>
    <row r="109" spans="6:8" hidden="1" x14ac:dyDescent="0.25">
      <c r="F109" s="1" t="s">
        <v>7</v>
      </c>
      <c r="G109" s="1" t="s">
        <v>15</v>
      </c>
      <c r="H109" s="1"/>
    </row>
    <row r="110" spans="6:8" ht="30" hidden="1" x14ac:dyDescent="0.25">
      <c r="F110" s="1" t="s">
        <v>7</v>
      </c>
      <c r="G110" s="1" t="s">
        <v>16</v>
      </c>
      <c r="H110" s="1"/>
    </row>
    <row r="111" spans="6:8" ht="60" hidden="1" x14ac:dyDescent="0.25">
      <c r="F111" s="1" t="s">
        <v>7</v>
      </c>
      <c r="G111" s="1" t="s">
        <v>17</v>
      </c>
      <c r="H111" s="1"/>
    </row>
    <row r="112" spans="6:8" hidden="1" x14ac:dyDescent="0.25">
      <c r="F112" s="1" t="s">
        <v>7</v>
      </c>
      <c r="G112" s="1" t="s">
        <v>9</v>
      </c>
      <c r="H112" s="1"/>
    </row>
    <row r="113" spans="6:8" ht="45" hidden="1" x14ac:dyDescent="0.25">
      <c r="F113" s="1" t="s">
        <v>178</v>
      </c>
      <c r="G113" s="1" t="s">
        <v>1</v>
      </c>
      <c r="H113" s="1" t="s">
        <v>2</v>
      </c>
    </row>
    <row r="114" spans="6:8" ht="45" hidden="1" x14ac:dyDescent="0.25">
      <c r="F114" s="1" t="s">
        <v>178</v>
      </c>
      <c r="G114" s="1" t="s">
        <v>3</v>
      </c>
      <c r="H114" s="1" t="s">
        <v>2</v>
      </c>
    </row>
    <row r="115" spans="6:8" ht="30" hidden="1" x14ac:dyDescent="0.25">
      <c r="F115" s="1" t="s">
        <v>178</v>
      </c>
      <c r="G115" s="1" t="s">
        <v>4</v>
      </c>
      <c r="H115" s="1" t="s">
        <v>5</v>
      </c>
    </row>
    <row r="116" spans="6:8" ht="30" hidden="1" x14ac:dyDescent="0.25">
      <c r="F116" s="1" t="s">
        <v>178</v>
      </c>
      <c r="G116" s="1" t="s">
        <v>6</v>
      </c>
      <c r="H116" s="1" t="s">
        <v>5</v>
      </c>
    </row>
    <row r="117" spans="6:8" ht="75" hidden="1" x14ac:dyDescent="0.25">
      <c r="F117" s="1" t="s">
        <v>179</v>
      </c>
      <c r="G117" s="1" t="s">
        <v>122</v>
      </c>
      <c r="H117" s="1" t="s">
        <v>2</v>
      </c>
    </row>
    <row r="118" spans="6:8" ht="30" hidden="1" x14ac:dyDescent="0.25">
      <c r="F118" s="1" t="s">
        <v>179</v>
      </c>
      <c r="G118" s="1" t="s">
        <v>123</v>
      </c>
      <c r="H118" s="1" t="s">
        <v>124</v>
      </c>
    </row>
    <row r="119" spans="6:8" ht="30" hidden="1" x14ac:dyDescent="0.25">
      <c r="F119" s="1" t="s">
        <v>179</v>
      </c>
      <c r="G119" s="1" t="s">
        <v>125</v>
      </c>
      <c r="H119" s="1" t="s">
        <v>124</v>
      </c>
    </row>
    <row r="120" spans="6:8" ht="45" hidden="1" x14ac:dyDescent="0.25">
      <c r="F120" s="1" t="s">
        <v>179</v>
      </c>
      <c r="G120" s="1" t="s">
        <v>126</v>
      </c>
      <c r="H120" s="1" t="s">
        <v>124</v>
      </c>
    </row>
    <row r="121" spans="6:8" ht="30" hidden="1" x14ac:dyDescent="0.25">
      <c r="F121" s="1" t="s">
        <v>179</v>
      </c>
      <c r="G121" s="1" t="s">
        <v>127</v>
      </c>
      <c r="H121" s="1" t="s">
        <v>124</v>
      </c>
    </row>
    <row r="122" spans="6:8" ht="30" hidden="1" x14ac:dyDescent="0.25">
      <c r="F122" s="1" t="s">
        <v>179</v>
      </c>
      <c r="G122" s="1" t="s">
        <v>128</v>
      </c>
      <c r="H122" s="1" t="s">
        <v>124</v>
      </c>
    </row>
    <row r="123" spans="6:8" ht="30" hidden="1" x14ac:dyDescent="0.25">
      <c r="F123" s="1" t="s">
        <v>179</v>
      </c>
      <c r="G123" s="1" t="s">
        <v>129</v>
      </c>
      <c r="H123" s="1" t="s">
        <v>124</v>
      </c>
    </row>
    <row r="124" spans="6:8" ht="30" hidden="1" x14ac:dyDescent="0.25">
      <c r="F124" s="1" t="s">
        <v>179</v>
      </c>
      <c r="G124" s="1" t="s">
        <v>130</v>
      </c>
      <c r="H124" s="1" t="s">
        <v>124</v>
      </c>
    </row>
    <row r="125" spans="6:8" ht="60" hidden="1" x14ac:dyDescent="0.25">
      <c r="F125" s="1" t="s">
        <v>179</v>
      </c>
      <c r="G125" s="1" t="s">
        <v>131</v>
      </c>
      <c r="H125" s="1" t="s">
        <v>2</v>
      </c>
    </row>
    <row r="126" spans="6:8" ht="30" hidden="1" x14ac:dyDescent="0.25">
      <c r="F126" s="1" t="s">
        <v>179</v>
      </c>
      <c r="G126" s="1" t="s">
        <v>132</v>
      </c>
      <c r="H126" s="1" t="s">
        <v>2</v>
      </c>
    </row>
    <row r="127" spans="6:8" ht="45" hidden="1" x14ac:dyDescent="0.25">
      <c r="F127" s="1" t="s">
        <v>179</v>
      </c>
      <c r="G127" s="1" t="s">
        <v>133</v>
      </c>
      <c r="H127" s="1" t="s">
        <v>124</v>
      </c>
    </row>
    <row r="128" spans="6:8" ht="30" hidden="1" x14ac:dyDescent="0.25">
      <c r="F128" s="1" t="s">
        <v>179</v>
      </c>
      <c r="G128" s="1" t="s">
        <v>134</v>
      </c>
      <c r="H128" s="1" t="s">
        <v>70</v>
      </c>
    </row>
    <row r="129" spans="6:8" ht="30" hidden="1" x14ac:dyDescent="0.25">
      <c r="F129" s="1" t="s">
        <v>179</v>
      </c>
      <c r="G129" s="1" t="s">
        <v>135</v>
      </c>
      <c r="H129" s="1" t="s">
        <v>70</v>
      </c>
    </row>
    <row r="130" spans="6:8" hidden="1" x14ac:dyDescent="0.25">
      <c r="F130" s="1" t="s">
        <v>180</v>
      </c>
      <c r="G130" s="1" t="s">
        <v>49</v>
      </c>
      <c r="H130" s="1" t="s">
        <v>5</v>
      </c>
    </row>
    <row r="131" spans="6:8" ht="30" hidden="1" x14ac:dyDescent="0.25">
      <c r="F131" s="1" t="s">
        <v>180</v>
      </c>
      <c r="G131" s="1" t="s">
        <v>50</v>
      </c>
      <c r="H131" s="1" t="s">
        <v>2</v>
      </c>
    </row>
    <row r="132" spans="6:8" hidden="1" x14ac:dyDescent="0.25">
      <c r="F132" s="1" t="s">
        <v>180</v>
      </c>
      <c r="G132" s="1" t="s">
        <v>51</v>
      </c>
      <c r="H132" s="1" t="s">
        <v>2</v>
      </c>
    </row>
    <row r="133" spans="6:8" hidden="1" x14ac:dyDescent="0.25">
      <c r="F133" s="1" t="s">
        <v>180</v>
      </c>
      <c r="G133" s="1" t="s">
        <v>52</v>
      </c>
      <c r="H133" s="1" t="s">
        <v>53</v>
      </c>
    </row>
    <row r="134" spans="6:8" ht="30" hidden="1" x14ac:dyDescent="0.25">
      <c r="F134" s="1" t="s">
        <v>180</v>
      </c>
      <c r="G134" s="1" t="s">
        <v>54</v>
      </c>
      <c r="H134" s="1" t="s">
        <v>2</v>
      </c>
    </row>
    <row r="135" spans="6:8" ht="30" hidden="1" x14ac:dyDescent="0.25">
      <c r="F135" s="1" t="s">
        <v>180</v>
      </c>
      <c r="G135" s="1" t="s">
        <v>55</v>
      </c>
      <c r="H135" s="1" t="s">
        <v>2</v>
      </c>
    </row>
    <row r="136" spans="6:8" ht="45" hidden="1" x14ac:dyDescent="0.25">
      <c r="F136" s="1" t="s">
        <v>180</v>
      </c>
      <c r="G136" s="1" t="s">
        <v>56</v>
      </c>
      <c r="H136" s="1" t="s">
        <v>53</v>
      </c>
    </row>
    <row r="137" spans="6:8" ht="60" hidden="1" x14ac:dyDescent="0.25">
      <c r="F137" s="1" t="s">
        <v>180</v>
      </c>
      <c r="G137" s="1" t="s">
        <v>57</v>
      </c>
      <c r="H137" s="1" t="s">
        <v>2</v>
      </c>
    </row>
    <row r="138" spans="6:8" ht="45" hidden="1" x14ac:dyDescent="0.25">
      <c r="F138" s="1" t="s">
        <v>180</v>
      </c>
      <c r="G138" s="1" t="s">
        <v>58</v>
      </c>
      <c r="H138" s="1" t="s">
        <v>2</v>
      </c>
    </row>
    <row r="139" spans="6:8" ht="30" hidden="1" x14ac:dyDescent="0.25">
      <c r="F139" s="1" t="s">
        <v>180</v>
      </c>
      <c r="G139" s="1" t="s">
        <v>59</v>
      </c>
      <c r="H139" s="1" t="s">
        <v>5</v>
      </c>
    </row>
    <row r="140" spans="6:8" ht="45" hidden="1" x14ac:dyDescent="0.25">
      <c r="F140" s="1" t="s">
        <v>180</v>
      </c>
      <c r="G140" s="1" t="s">
        <v>60</v>
      </c>
      <c r="H140" s="1" t="s">
        <v>2</v>
      </c>
    </row>
    <row r="141" spans="6:8" ht="60" hidden="1" x14ac:dyDescent="0.25">
      <c r="F141" s="1" t="s">
        <v>181</v>
      </c>
      <c r="G141" s="1" t="s">
        <v>86</v>
      </c>
      <c r="H141" s="1" t="s">
        <v>5</v>
      </c>
    </row>
    <row r="142" spans="6:8" ht="30" hidden="1" x14ac:dyDescent="0.25">
      <c r="F142" s="1" t="s">
        <v>181</v>
      </c>
      <c r="G142" s="1" t="s">
        <v>87</v>
      </c>
      <c r="H142" s="1" t="s">
        <v>5</v>
      </c>
    </row>
    <row r="143" spans="6:8" ht="30" hidden="1" x14ac:dyDescent="0.25">
      <c r="F143" s="1" t="s">
        <v>181</v>
      </c>
      <c r="G143" s="1" t="s">
        <v>88</v>
      </c>
      <c r="H143" s="1" t="s">
        <v>2</v>
      </c>
    </row>
    <row r="144" spans="6:8" ht="30" hidden="1" x14ac:dyDescent="0.25">
      <c r="F144" s="1" t="s">
        <v>181</v>
      </c>
      <c r="G144" s="1" t="s">
        <v>89</v>
      </c>
      <c r="H144" s="1" t="s">
        <v>53</v>
      </c>
    </row>
    <row r="145" spans="6:8" ht="30" hidden="1" x14ac:dyDescent="0.25">
      <c r="F145" s="1" t="s">
        <v>181</v>
      </c>
      <c r="G145" s="1" t="s">
        <v>90</v>
      </c>
      <c r="H145" s="1" t="s">
        <v>53</v>
      </c>
    </row>
    <row r="146" spans="6:8" ht="30" hidden="1" x14ac:dyDescent="0.25">
      <c r="F146" s="1" t="s">
        <v>181</v>
      </c>
      <c r="G146" s="1" t="s">
        <v>91</v>
      </c>
      <c r="H146" s="1" t="s">
        <v>2</v>
      </c>
    </row>
    <row r="147" spans="6:8" ht="30" hidden="1" x14ac:dyDescent="0.25">
      <c r="F147" s="1" t="s">
        <v>181</v>
      </c>
      <c r="G147" s="1" t="s">
        <v>92</v>
      </c>
      <c r="H147" s="1" t="s">
        <v>2</v>
      </c>
    </row>
    <row r="148" spans="6:8" ht="30" hidden="1" x14ac:dyDescent="0.25">
      <c r="F148" s="1" t="s">
        <v>181</v>
      </c>
      <c r="G148" s="1" t="s">
        <v>93</v>
      </c>
      <c r="H148" s="1" t="s">
        <v>2</v>
      </c>
    </row>
  </sheetData>
  <autoFilter ref="F1:K148">
    <filterColumn colId="0">
      <filters>
        <filter val="Evaluación Independiente"/>
      </filters>
    </filterColumn>
  </autoFilter>
  <sortState ref="XEX2:XEX15">
    <sortCondition ref="XEX2:XEX15"/>
  </sortState>
  <dataValidations count="1">
    <dataValidation type="list" allowBlank="1" showInputMessage="1" showErrorMessage="1" sqref="I2:I148">
      <formula1>INDIRECT("Tipo_de_Producto")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/>
  <dimension ref="C2:L58"/>
  <sheetViews>
    <sheetView workbookViewId="0">
      <selection activeCell="I17" sqref="I17"/>
    </sheetView>
  </sheetViews>
  <sheetFormatPr baseColWidth="10" defaultRowHeight="15" x14ac:dyDescent="0.25"/>
  <cols>
    <col min="1" max="1" width="2.85546875" customWidth="1"/>
    <col min="2" max="2" width="3.42578125" customWidth="1"/>
    <col min="3" max="3" width="14.85546875" customWidth="1"/>
    <col min="4" max="4" width="29.42578125" customWidth="1"/>
    <col min="5" max="5" width="28.85546875" bestFit="1" customWidth="1"/>
    <col min="6" max="6" width="17.7109375" customWidth="1"/>
    <col min="7" max="7" width="24.42578125" customWidth="1"/>
    <col min="8" max="8" width="14.140625" customWidth="1"/>
    <col min="9" max="9" width="27.42578125" customWidth="1"/>
    <col min="10" max="10" width="17.5703125" customWidth="1"/>
    <col min="11" max="11" width="17.28515625" customWidth="1"/>
    <col min="12" max="12" width="41.28515625" customWidth="1"/>
  </cols>
  <sheetData>
    <row r="2" spans="3:12" s="17" customFormat="1" ht="60" x14ac:dyDescent="0.25">
      <c r="C2" s="17" t="str">
        <f>Hoja1!H1</f>
        <v>Tipo de PreProducto</v>
      </c>
      <c r="D2" s="17" t="s">
        <v>160</v>
      </c>
      <c r="E2" s="17" t="s">
        <v>161</v>
      </c>
      <c r="F2" s="17" t="s">
        <v>162</v>
      </c>
      <c r="G2" s="17" t="s">
        <v>164</v>
      </c>
      <c r="H2" s="18" t="s">
        <v>235</v>
      </c>
      <c r="I2" s="17" t="s">
        <v>163</v>
      </c>
      <c r="J2" s="18" t="s">
        <v>231</v>
      </c>
      <c r="K2" s="18" t="s">
        <v>234</v>
      </c>
      <c r="L2" s="18" t="s">
        <v>233</v>
      </c>
    </row>
    <row r="3" spans="3:12" ht="30" hidden="1" x14ac:dyDescent="0.25">
      <c r="C3" s="1" t="s">
        <v>5</v>
      </c>
      <c r="D3" s="2" t="s">
        <v>169</v>
      </c>
    </row>
    <row r="4" spans="3:12" ht="30" hidden="1" x14ac:dyDescent="0.25">
      <c r="C4" s="1" t="s">
        <v>5</v>
      </c>
      <c r="D4" s="2" t="s">
        <v>170</v>
      </c>
    </row>
    <row r="5" spans="3:12" ht="30" hidden="1" x14ac:dyDescent="0.25">
      <c r="C5" s="1" t="s">
        <v>5</v>
      </c>
      <c r="D5" s="2" t="s">
        <v>171</v>
      </c>
    </row>
    <row r="6" spans="3:12" ht="30" hidden="1" x14ac:dyDescent="0.25">
      <c r="C6" s="1" t="s">
        <v>5</v>
      </c>
      <c r="D6" s="2" t="s">
        <v>172</v>
      </c>
    </row>
    <row r="7" spans="3:12" ht="30" hidden="1" x14ac:dyDescent="0.25">
      <c r="C7" s="1" t="s">
        <v>70</v>
      </c>
      <c r="D7" s="2" t="s">
        <v>169</v>
      </c>
      <c r="E7" t="s">
        <v>206</v>
      </c>
      <c r="F7" t="s">
        <v>208</v>
      </c>
      <c r="G7" t="s">
        <v>209</v>
      </c>
      <c r="H7" t="s">
        <v>210</v>
      </c>
      <c r="I7" t="s">
        <v>211</v>
      </c>
      <c r="J7" t="s">
        <v>212</v>
      </c>
      <c r="K7" t="s">
        <v>213</v>
      </c>
      <c r="L7" t="s">
        <v>214</v>
      </c>
    </row>
    <row r="8" spans="3:12" ht="30" hidden="1" x14ac:dyDescent="0.25">
      <c r="C8" s="1" t="s">
        <v>70</v>
      </c>
      <c r="D8" s="2" t="s">
        <v>170</v>
      </c>
      <c r="E8" t="s">
        <v>206</v>
      </c>
      <c r="F8" t="s">
        <v>208</v>
      </c>
      <c r="G8" t="s">
        <v>209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</row>
    <row r="9" spans="3:12" ht="30" hidden="1" x14ac:dyDescent="0.25">
      <c r="C9" s="1" t="s">
        <v>70</v>
      </c>
      <c r="D9" s="2" t="s">
        <v>171</v>
      </c>
      <c r="E9" t="s">
        <v>206</v>
      </c>
      <c r="F9" t="s">
        <v>208</v>
      </c>
      <c r="G9" t="s">
        <v>209</v>
      </c>
      <c r="H9" t="s">
        <v>210</v>
      </c>
      <c r="I9" t="s">
        <v>211</v>
      </c>
      <c r="J9" t="s">
        <v>212</v>
      </c>
      <c r="K9" t="s">
        <v>213</v>
      </c>
      <c r="L9" t="s">
        <v>214</v>
      </c>
    </row>
    <row r="10" spans="3:12" ht="30" hidden="1" x14ac:dyDescent="0.25">
      <c r="C10" s="1" t="s">
        <v>70</v>
      </c>
      <c r="D10" s="2" t="s">
        <v>172</v>
      </c>
      <c r="E10" t="s">
        <v>207</v>
      </c>
      <c r="F10" t="s">
        <v>208</v>
      </c>
      <c r="G10" t="s">
        <v>209</v>
      </c>
      <c r="H10" t="s">
        <v>210</v>
      </c>
      <c r="I10" t="s">
        <v>211</v>
      </c>
      <c r="J10" t="s">
        <v>212</v>
      </c>
      <c r="K10" t="s">
        <v>213</v>
      </c>
      <c r="L10" t="s">
        <v>214</v>
      </c>
    </row>
    <row r="11" spans="3:12" ht="60" hidden="1" x14ac:dyDescent="0.25">
      <c r="C11" s="1" t="s">
        <v>124</v>
      </c>
      <c r="D11" s="2" t="s">
        <v>169</v>
      </c>
    </row>
    <row r="12" spans="3:12" ht="60" hidden="1" x14ac:dyDescent="0.25">
      <c r="C12" s="1" t="s">
        <v>124</v>
      </c>
      <c r="D12" s="2" t="s">
        <v>170</v>
      </c>
    </row>
    <row r="13" spans="3:12" ht="60" hidden="1" x14ac:dyDescent="0.25">
      <c r="C13" s="1" t="s">
        <v>124</v>
      </c>
      <c r="D13" s="2" t="s">
        <v>171</v>
      </c>
    </row>
    <row r="14" spans="3:12" ht="60" hidden="1" x14ac:dyDescent="0.25">
      <c r="C14" s="1" t="s">
        <v>124</v>
      </c>
      <c r="D14" s="2" t="s">
        <v>172</v>
      </c>
    </row>
    <row r="15" spans="3:12" s="16" customFormat="1" ht="175.5" customHeight="1" x14ac:dyDescent="0.25">
      <c r="C15" s="15" t="s">
        <v>2</v>
      </c>
      <c r="D15" s="15" t="s">
        <v>169</v>
      </c>
      <c r="E15" s="15" t="s">
        <v>226</v>
      </c>
      <c r="F15" s="15" t="s">
        <v>242</v>
      </c>
      <c r="G15" s="15" t="s">
        <v>229</v>
      </c>
      <c r="H15" s="20" t="s">
        <v>243</v>
      </c>
      <c r="I15" s="19" t="s">
        <v>244</v>
      </c>
      <c r="J15" s="15" t="s">
        <v>238</v>
      </c>
      <c r="K15" s="15" t="s">
        <v>230</v>
      </c>
      <c r="L15" s="15" t="s">
        <v>232</v>
      </c>
    </row>
    <row r="16" spans="3:12" s="16" customFormat="1" ht="99.75" customHeight="1" x14ac:dyDescent="0.25">
      <c r="C16" s="15" t="s">
        <v>2</v>
      </c>
      <c r="D16" s="15" t="s">
        <v>170</v>
      </c>
      <c r="E16" s="15" t="s">
        <v>227</v>
      </c>
      <c r="F16" s="15" t="s">
        <v>245</v>
      </c>
      <c r="G16" s="15" t="s">
        <v>246</v>
      </c>
      <c r="H16" s="20" t="s">
        <v>247</v>
      </c>
      <c r="I16" s="19" t="s">
        <v>248</v>
      </c>
      <c r="J16" s="15" t="s">
        <v>237</v>
      </c>
      <c r="K16" s="15" t="s">
        <v>230</v>
      </c>
      <c r="L16" s="15" t="s">
        <v>232</v>
      </c>
    </row>
    <row r="17" spans="3:12" s="16" customFormat="1" ht="102" customHeight="1" x14ac:dyDescent="0.25">
      <c r="C17" s="15" t="s">
        <v>2</v>
      </c>
      <c r="D17" s="15" t="s">
        <v>171</v>
      </c>
      <c r="E17" s="15" t="s">
        <v>228</v>
      </c>
      <c r="F17" s="15" t="s">
        <v>249</v>
      </c>
      <c r="G17" s="15" t="s">
        <v>246</v>
      </c>
      <c r="H17" s="20" t="s">
        <v>250</v>
      </c>
      <c r="I17" s="19" t="s">
        <v>251</v>
      </c>
      <c r="J17" s="15" t="s">
        <v>237</v>
      </c>
      <c r="K17" s="15" t="s">
        <v>230</v>
      </c>
      <c r="L17" s="15" t="s">
        <v>232</v>
      </c>
    </row>
    <row r="18" spans="3:12" s="16" customFormat="1" ht="108" customHeight="1" x14ac:dyDescent="0.25">
      <c r="C18" s="15" t="s">
        <v>2</v>
      </c>
      <c r="D18" s="15" t="s">
        <v>172</v>
      </c>
      <c r="E18" s="15" t="s">
        <v>219</v>
      </c>
      <c r="F18" s="15" t="s">
        <v>252</v>
      </c>
      <c r="G18" s="15" t="s">
        <v>246</v>
      </c>
      <c r="H18" s="20" t="s">
        <v>253</v>
      </c>
      <c r="I18" s="19" t="s">
        <v>244</v>
      </c>
      <c r="J18" s="15" t="s">
        <v>237</v>
      </c>
      <c r="K18" s="15" t="s">
        <v>230</v>
      </c>
      <c r="L18" s="15" t="s">
        <v>232</v>
      </c>
    </row>
    <row r="19" spans="3:12" ht="45" hidden="1" x14ac:dyDescent="0.25">
      <c r="C19" s="1" t="s">
        <v>68</v>
      </c>
      <c r="D19" s="2" t="s">
        <v>169</v>
      </c>
    </row>
    <row r="20" spans="3:12" ht="45" hidden="1" x14ac:dyDescent="0.25">
      <c r="C20" s="1" t="s">
        <v>68</v>
      </c>
      <c r="D20" s="2" t="s">
        <v>170</v>
      </c>
    </row>
    <row r="21" spans="3:12" ht="45" hidden="1" x14ac:dyDescent="0.25">
      <c r="C21" s="1" t="s">
        <v>68</v>
      </c>
      <c r="D21" s="2" t="s">
        <v>171</v>
      </c>
    </row>
    <row r="22" spans="3:12" ht="45" hidden="1" x14ac:dyDescent="0.25">
      <c r="C22" s="1" t="s">
        <v>68</v>
      </c>
      <c r="D22" s="2" t="s">
        <v>172</v>
      </c>
    </row>
    <row r="23" spans="3:12" ht="30" hidden="1" x14ac:dyDescent="0.25">
      <c r="C23" s="1" t="s">
        <v>53</v>
      </c>
      <c r="D23" s="2" t="s">
        <v>169</v>
      </c>
    </row>
    <row r="24" spans="3:12" ht="30" hidden="1" x14ac:dyDescent="0.25">
      <c r="C24" s="1" t="s">
        <v>53</v>
      </c>
      <c r="D24" s="2" t="s">
        <v>170</v>
      </c>
    </row>
    <row r="25" spans="3:12" ht="30" hidden="1" x14ac:dyDescent="0.25">
      <c r="C25" s="1" t="s">
        <v>53</v>
      </c>
      <c r="D25" s="2" t="s">
        <v>171</v>
      </c>
    </row>
    <row r="26" spans="3:12" ht="30" hidden="1" x14ac:dyDescent="0.25">
      <c r="C26" s="1" t="s">
        <v>53</v>
      </c>
      <c r="D26" s="2" t="s">
        <v>172</v>
      </c>
    </row>
    <row r="27" spans="3:12" ht="30" hidden="1" x14ac:dyDescent="0.25">
      <c r="C27" s="1" t="s">
        <v>76</v>
      </c>
      <c r="D27" s="2" t="s">
        <v>169</v>
      </c>
    </row>
    <row r="28" spans="3:12" ht="30" hidden="1" x14ac:dyDescent="0.25">
      <c r="C28" s="1" t="s">
        <v>76</v>
      </c>
      <c r="D28" s="2" t="s">
        <v>170</v>
      </c>
    </row>
    <row r="29" spans="3:12" ht="30" hidden="1" x14ac:dyDescent="0.25">
      <c r="C29" s="1" t="s">
        <v>76</v>
      </c>
      <c r="D29" s="2" t="s">
        <v>171</v>
      </c>
    </row>
    <row r="30" spans="3:12" ht="30" hidden="1" x14ac:dyDescent="0.25">
      <c r="C30" s="1" t="s">
        <v>76</v>
      </c>
      <c r="D30" s="2" t="s">
        <v>172</v>
      </c>
    </row>
    <row r="31" spans="3:12" ht="30" hidden="1" x14ac:dyDescent="0.25">
      <c r="C31" s="1" t="s">
        <v>42</v>
      </c>
      <c r="D31" s="2" t="s">
        <v>169</v>
      </c>
    </row>
    <row r="32" spans="3:12" ht="30" hidden="1" x14ac:dyDescent="0.25">
      <c r="C32" s="1" t="s">
        <v>42</v>
      </c>
      <c r="D32" s="2" t="s">
        <v>170</v>
      </c>
    </row>
    <row r="33" spans="3:4" ht="30" hidden="1" x14ac:dyDescent="0.25">
      <c r="C33" s="1" t="s">
        <v>42</v>
      </c>
      <c r="D33" s="2" t="s">
        <v>171</v>
      </c>
    </row>
    <row r="34" spans="3:4" ht="30" hidden="1" x14ac:dyDescent="0.25">
      <c r="C34" s="1" t="s">
        <v>42</v>
      </c>
      <c r="D34" s="2" t="s">
        <v>172</v>
      </c>
    </row>
    <row r="35" spans="3:4" ht="30" hidden="1" x14ac:dyDescent="0.25">
      <c r="C35" s="1" t="s">
        <v>84</v>
      </c>
      <c r="D35" s="2" t="s">
        <v>169</v>
      </c>
    </row>
    <row r="36" spans="3:4" ht="30" hidden="1" x14ac:dyDescent="0.25">
      <c r="C36" s="1" t="s">
        <v>84</v>
      </c>
      <c r="D36" s="2" t="s">
        <v>170</v>
      </c>
    </row>
    <row r="37" spans="3:4" ht="30" hidden="1" x14ac:dyDescent="0.25">
      <c r="C37" s="1" t="s">
        <v>84</v>
      </c>
      <c r="D37" s="2" t="s">
        <v>171</v>
      </c>
    </row>
    <row r="38" spans="3:4" ht="30" hidden="1" x14ac:dyDescent="0.25">
      <c r="C38" s="1" t="s">
        <v>84</v>
      </c>
      <c r="D38" s="2" t="s">
        <v>172</v>
      </c>
    </row>
    <row r="39" spans="3:4" ht="30" hidden="1" x14ac:dyDescent="0.25">
      <c r="C39" s="1" t="s">
        <v>156</v>
      </c>
      <c r="D39" s="2" t="s">
        <v>169</v>
      </c>
    </row>
    <row r="40" spans="3:4" ht="30" hidden="1" x14ac:dyDescent="0.25">
      <c r="C40" s="1" t="s">
        <v>156</v>
      </c>
      <c r="D40" s="2" t="s">
        <v>170</v>
      </c>
    </row>
    <row r="41" spans="3:4" ht="30" hidden="1" x14ac:dyDescent="0.25">
      <c r="C41" s="1" t="s">
        <v>156</v>
      </c>
      <c r="D41" s="2" t="s">
        <v>171</v>
      </c>
    </row>
    <row r="42" spans="3:4" ht="30" hidden="1" x14ac:dyDescent="0.25">
      <c r="C42" s="1" t="s">
        <v>156</v>
      </c>
      <c r="D42" s="2" t="s">
        <v>172</v>
      </c>
    </row>
    <row r="43" spans="3:4" ht="45" hidden="1" x14ac:dyDescent="0.25">
      <c r="C43" s="1" t="s">
        <v>157</v>
      </c>
      <c r="D43" s="2" t="s">
        <v>169</v>
      </c>
    </row>
    <row r="44" spans="3:4" ht="45" hidden="1" x14ac:dyDescent="0.25">
      <c r="C44" s="1" t="s">
        <v>157</v>
      </c>
      <c r="D44" s="2" t="s">
        <v>170</v>
      </c>
    </row>
    <row r="45" spans="3:4" ht="45" hidden="1" x14ac:dyDescent="0.25">
      <c r="C45" s="1" t="s">
        <v>157</v>
      </c>
      <c r="D45" s="2" t="s">
        <v>171</v>
      </c>
    </row>
    <row r="46" spans="3:4" ht="45" hidden="1" x14ac:dyDescent="0.25">
      <c r="C46" s="1" t="s">
        <v>157</v>
      </c>
      <c r="D46" s="2" t="s">
        <v>172</v>
      </c>
    </row>
    <row r="47" spans="3:4" ht="45" hidden="1" x14ac:dyDescent="0.25">
      <c r="C47" s="1" t="s">
        <v>158</v>
      </c>
      <c r="D47" s="2" t="s">
        <v>169</v>
      </c>
    </row>
    <row r="48" spans="3:4" ht="45" hidden="1" x14ac:dyDescent="0.25">
      <c r="C48" s="1" t="s">
        <v>165</v>
      </c>
      <c r="D48" s="2" t="s">
        <v>170</v>
      </c>
    </row>
    <row r="49" spans="3:4" ht="45" hidden="1" x14ac:dyDescent="0.25">
      <c r="C49" s="1" t="s">
        <v>166</v>
      </c>
      <c r="D49" s="2" t="s">
        <v>171</v>
      </c>
    </row>
    <row r="50" spans="3:4" ht="45" hidden="1" x14ac:dyDescent="0.25">
      <c r="C50" s="1" t="s">
        <v>167</v>
      </c>
      <c r="D50" s="2" t="s">
        <v>172</v>
      </c>
    </row>
    <row r="51" spans="3:4" ht="45" hidden="1" x14ac:dyDescent="0.25">
      <c r="C51" s="1" t="s">
        <v>159</v>
      </c>
      <c r="D51" s="2" t="s">
        <v>169</v>
      </c>
    </row>
    <row r="52" spans="3:4" ht="45" hidden="1" x14ac:dyDescent="0.25">
      <c r="C52" s="1" t="s">
        <v>159</v>
      </c>
      <c r="D52" s="2" t="s">
        <v>170</v>
      </c>
    </row>
    <row r="53" spans="3:4" ht="45" hidden="1" x14ac:dyDescent="0.25">
      <c r="C53" s="1" t="s">
        <v>159</v>
      </c>
      <c r="D53" s="2" t="s">
        <v>171</v>
      </c>
    </row>
    <row r="54" spans="3:4" ht="45" hidden="1" x14ac:dyDescent="0.25">
      <c r="C54" s="1" t="s">
        <v>159</v>
      </c>
      <c r="D54" s="2" t="s">
        <v>172</v>
      </c>
    </row>
    <row r="55" spans="3:4" ht="30" hidden="1" x14ac:dyDescent="0.25">
      <c r="C55" s="1" t="s">
        <v>168</v>
      </c>
      <c r="D55" s="2" t="s">
        <v>169</v>
      </c>
    </row>
    <row r="56" spans="3:4" ht="30" hidden="1" x14ac:dyDescent="0.25">
      <c r="C56" s="1" t="s">
        <v>168</v>
      </c>
      <c r="D56" s="2" t="s">
        <v>170</v>
      </c>
    </row>
    <row r="57" spans="3:4" ht="30" hidden="1" x14ac:dyDescent="0.25">
      <c r="C57" s="1" t="s">
        <v>168</v>
      </c>
      <c r="D57" s="2" t="s">
        <v>171</v>
      </c>
    </row>
    <row r="58" spans="3:4" ht="30" hidden="1" x14ac:dyDescent="0.25">
      <c r="C58" s="1" t="s">
        <v>168</v>
      </c>
      <c r="D58" s="2" t="s">
        <v>172</v>
      </c>
    </row>
  </sheetData>
  <autoFilter ref="C2:L58">
    <filterColumn colId="0">
      <filters>
        <filter val="Documentos técnicos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BD166"/>
  <sheetViews>
    <sheetView tabSelected="1" zoomScale="78" zoomScaleNormal="78" zoomScaleSheetLayoutView="82" workbookViewId="0">
      <selection activeCell="E16" sqref="E16:M16"/>
    </sheetView>
  </sheetViews>
  <sheetFormatPr baseColWidth="10" defaultColWidth="10.85546875" defaultRowHeight="15.75" x14ac:dyDescent="0.25"/>
  <cols>
    <col min="1" max="2" width="0.5703125" style="3" customWidth="1"/>
    <col min="3" max="3" width="41.140625" style="3" customWidth="1"/>
    <col min="4" max="4" width="12.42578125" style="3" customWidth="1"/>
    <col min="5" max="5" width="43.42578125" style="3" customWidth="1"/>
    <col min="6" max="6" width="23.7109375" style="3" customWidth="1"/>
    <col min="7" max="7" width="45.5703125" style="3" customWidth="1"/>
    <col min="8" max="8" width="36" style="3" customWidth="1"/>
    <col min="9" max="9" width="32.42578125" style="3" customWidth="1"/>
    <col min="10" max="10" width="21.42578125" style="3" customWidth="1"/>
    <col min="11" max="11" width="10.28515625" style="3" customWidth="1"/>
    <col min="12" max="12" width="9.42578125" style="3" customWidth="1"/>
    <col min="13" max="13" width="33.7109375" style="3" customWidth="1"/>
    <col min="14" max="257" width="10.85546875" style="3"/>
    <col min="258" max="259" width="2.85546875" style="3" customWidth="1"/>
    <col min="260" max="260" width="43.42578125" style="3" customWidth="1"/>
    <col min="261" max="261" width="38.140625" style="3" customWidth="1"/>
    <col min="262" max="262" width="35.42578125" style="3" customWidth="1"/>
    <col min="263" max="263" width="35" style="3" customWidth="1"/>
    <col min="264" max="264" width="36" style="3" customWidth="1"/>
    <col min="265" max="265" width="32.42578125" style="3" customWidth="1"/>
    <col min="266" max="266" width="30.85546875" style="3" customWidth="1"/>
    <col min="267" max="267" width="29.85546875" style="3" customWidth="1"/>
    <col min="268" max="268" width="27.42578125" style="3" customWidth="1"/>
    <col min="269" max="269" width="27.85546875" style="3" customWidth="1"/>
    <col min="270" max="513" width="10.85546875" style="3"/>
    <col min="514" max="515" width="2.85546875" style="3" customWidth="1"/>
    <col min="516" max="516" width="43.42578125" style="3" customWidth="1"/>
    <col min="517" max="517" width="38.140625" style="3" customWidth="1"/>
    <col min="518" max="518" width="35.42578125" style="3" customWidth="1"/>
    <col min="519" max="519" width="35" style="3" customWidth="1"/>
    <col min="520" max="520" width="36" style="3" customWidth="1"/>
    <col min="521" max="521" width="32.42578125" style="3" customWidth="1"/>
    <col min="522" max="522" width="30.85546875" style="3" customWidth="1"/>
    <col min="523" max="523" width="29.85546875" style="3" customWidth="1"/>
    <col min="524" max="524" width="27.42578125" style="3" customWidth="1"/>
    <col min="525" max="525" width="27.85546875" style="3" customWidth="1"/>
    <col min="526" max="769" width="10.85546875" style="3"/>
    <col min="770" max="771" width="2.85546875" style="3" customWidth="1"/>
    <col min="772" max="772" width="43.42578125" style="3" customWidth="1"/>
    <col min="773" max="773" width="38.140625" style="3" customWidth="1"/>
    <col min="774" max="774" width="35.42578125" style="3" customWidth="1"/>
    <col min="775" max="775" width="35" style="3" customWidth="1"/>
    <col min="776" max="776" width="36" style="3" customWidth="1"/>
    <col min="777" max="777" width="32.42578125" style="3" customWidth="1"/>
    <col min="778" max="778" width="30.85546875" style="3" customWidth="1"/>
    <col min="779" max="779" width="29.85546875" style="3" customWidth="1"/>
    <col min="780" max="780" width="27.42578125" style="3" customWidth="1"/>
    <col min="781" max="781" width="27.85546875" style="3" customWidth="1"/>
    <col min="782" max="1025" width="10.85546875" style="3"/>
    <col min="1026" max="1027" width="2.85546875" style="3" customWidth="1"/>
    <col min="1028" max="1028" width="43.42578125" style="3" customWidth="1"/>
    <col min="1029" max="1029" width="38.140625" style="3" customWidth="1"/>
    <col min="1030" max="1030" width="35.42578125" style="3" customWidth="1"/>
    <col min="1031" max="1031" width="35" style="3" customWidth="1"/>
    <col min="1032" max="1032" width="36" style="3" customWidth="1"/>
    <col min="1033" max="1033" width="32.42578125" style="3" customWidth="1"/>
    <col min="1034" max="1034" width="30.85546875" style="3" customWidth="1"/>
    <col min="1035" max="1035" width="29.85546875" style="3" customWidth="1"/>
    <col min="1036" max="1036" width="27.42578125" style="3" customWidth="1"/>
    <col min="1037" max="1037" width="27.85546875" style="3" customWidth="1"/>
    <col min="1038" max="1281" width="10.85546875" style="3"/>
    <col min="1282" max="1283" width="2.85546875" style="3" customWidth="1"/>
    <col min="1284" max="1284" width="43.42578125" style="3" customWidth="1"/>
    <col min="1285" max="1285" width="38.140625" style="3" customWidth="1"/>
    <col min="1286" max="1286" width="35.42578125" style="3" customWidth="1"/>
    <col min="1287" max="1287" width="35" style="3" customWidth="1"/>
    <col min="1288" max="1288" width="36" style="3" customWidth="1"/>
    <col min="1289" max="1289" width="32.42578125" style="3" customWidth="1"/>
    <col min="1290" max="1290" width="30.85546875" style="3" customWidth="1"/>
    <col min="1291" max="1291" width="29.85546875" style="3" customWidth="1"/>
    <col min="1292" max="1292" width="27.42578125" style="3" customWidth="1"/>
    <col min="1293" max="1293" width="27.85546875" style="3" customWidth="1"/>
    <col min="1294" max="1537" width="10.85546875" style="3"/>
    <col min="1538" max="1539" width="2.85546875" style="3" customWidth="1"/>
    <col min="1540" max="1540" width="43.42578125" style="3" customWidth="1"/>
    <col min="1541" max="1541" width="38.140625" style="3" customWidth="1"/>
    <col min="1542" max="1542" width="35.42578125" style="3" customWidth="1"/>
    <col min="1543" max="1543" width="35" style="3" customWidth="1"/>
    <col min="1544" max="1544" width="36" style="3" customWidth="1"/>
    <col min="1545" max="1545" width="32.42578125" style="3" customWidth="1"/>
    <col min="1546" max="1546" width="30.85546875" style="3" customWidth="1"/>
    <col min="1547" max="1547" width="29.85546875" style="3" customWidth="1"/>
    <col min="1548" max="1548" width="27.42578125" style="3" customWidth="1"/>
    <col min="1549" max="1549" width="27.85546875" style="3" customWidth="1"/>
    <col min="1550" max="1793" width="10.85546875" style="3"/>
    <col min="1794" max="1795" width="2.85546875" style="3" customWidth="1"/>
    <col min="1796" max="1796" width="43.42578125" style="3" customWidth="1"/>
    <col min="1797" max="1797" width="38.140625" style="3" customWidth="1"/>
    <col min="1798" max="1798" width="35.42578125" style="3" customWidth="1"/>
    <col min="1799" max="1799" width="35" style="3" customWidth="1"/>
    <col min="1800" max="1800" width="36" style="3" customWidth="1"/>
    <col min="1801" max="1801" width="32.42578125" style="3" customWidth="1"/>
    <col min="1802" max="1802" width="30.85546875" style="3" customWidth="1"/>
    <col min="1803" max="1803" width="29.85546875" style="3" customWidth="1"/>
    <col min="1804" max="1804" width="27.42578125" style="3" customWidth="1"/>
    <col min="1805" max="1805" width="27.85546875" style="3" customWidth="1"/>
    <col min="1806" max="2049" width="10.85546875" style="3"/>
    <col min="2050" max="2051" width="2.85546875" style="3" customWidth="1"/>
    <col min="2052" max="2052" width="43.42578125" style="3" customWidth="1"/>
    <col min="2053" max="2053" width="38.140625" style="3" customWidth="1"/>
    <col min="2054" max="2054" width="35.42578125" style="3" customWidth="1"/>
    <col min="2055" max="2055" width="35" style="3" customWidth="1"/>
    <col min="2056" max="2056" width="36" style="3" customWidth="1"/>
    <col min="2057" max="2057" width="32.42578125" style="3" customWidth="1"/>
    <col min="2058" max="2058" width="30.85546875" style="3" customWidth="1"/>
    <col min="2059" max="2059" width="29.85546875" style="3" customWidth="1"/>
    <col min="2060" max="2060" width="27.42578125" style="3" customWidth="1"/>
    <col min="2061" max="2061" width="27.85546875" style="3" customWidth="1"/>
    <col min="2062" max="2305" width="10.85546875" style="3"/>
    <col min="2306" max="2307" width="2.85546875" style="3" customWidth="1"/>
    <col min="2308" max="2308" width="43.42578125" style="3" customWidth="1"/>
    <col min="2309" max="2309" width="38.140625" style="3" customWidth="1"/>
    <col min="2310" max="2310" width="35.42578125" style="3" customWidth="1"/>
    <col min="2311" max="2311" width="35" style="3" customWidth="1"/>
    <col min="2312" max="2312" width="36" style="3" customWidth="1"/>
    <col min="2313" max="2313" width="32.42578125" style="3" customWidth="1"/>
    <col min="2314" max="2314" width="30.85546875" style="3" customWidth="1"/>
    <col min="2315" max="2315" width="29.85546875" style="3" customWidth="1"/>
    <col min="2316" max="2316" width="27.42578125" style="3" customWidth="1"/>
    <col min="2317" max="2317" width="27.85546875" style="3" customWidth="1"/>
    <col min="2318" max="2561" width="10.85546875" style="3"/>
    <col min="2562" max="2563" width="2.85546875" style="3" customWidth="1"/>
    <col min="2564" max="2564" width="43.42578125" style="3" customWidth="1"/>
    <col min="2565" max="2565" width="38.140625" style="3" customWidth="1"/>
    <col min="2566" max="2566" width="35.42578125" style="3" customWidth="1"/>
    <col min="2567" max="2567" width="35" style="3" customWidth="1"/>
    <col min="2568" max="2568" width="36" style="3" customWidth="1"/>
    <col min="2569" max="2569" width="32.42578125" style="3" customWidth="1"/>
    <col min="2570" max="2570" width="30.85546875" style="3" customWidth="1"/>
    <col min="2571" max="2571" width="29.85546875" style="3" customWidth="1"/>
    <col min="2572" max="2572" width="27.42578125" style="3" customWidth="1"/>
    <col min="2573" max="2573" width="27.85546875" style="3" customWidth="1"/>
    <col min="2574" max="2817" width="10.85546875" style="3"/>
    <col min="2818" max="2819" width="2.85546875" style="3" customWidth="1"/>
    <col min="2820" max="2820" width="43.42578125" style="3" customWidth="1"/>
    <col min="2821" max="2821" width="38.140625" style="3" customWidth="1"/>
    <col min="2822" max="2822" width="35.42578125" style="3" customWidth="1"/>
    <col min="2823" max="2823" width="35" style="3" customWidth="1"/>
    <col min="2824" max="2824" width="36" style="3" customWidth="1"/>
    <col min="2825" max="2825" width="32.42578125" style="3" customWidth="1"/>
    <col min="2826" max="2826" width="30.85546875" style="3" customWidth="1"/>
    <col min="2827" max="2827" width="29.85546875" style="3" customWidth="1"/>
    <col min="2828" max="2828" width="27.42578125" style="3" customWidth="1"/>
    <col min="2829" max="2829" width="27.85546875" style="3" customWidth="1"/>
    <col min="2830" max="3073" width="10.85546875" style="3"/>
    <col min="3074" max="3075" width="2.85546875" style="3" customWidth="1"/>
    <col min="3076" max="3076" width="43.42578125" style="3" customWidth="1"/>
    <col min="3077" max="3077" width="38.140625" style="3" customWidth="1"/>
    <col min="3078" max="3078" width="35.42578125" style="3" customWidth="1"/>
    <col min="3079" max="3079" width="35" style="3" customWidth="1"/>
    <col min="3080" max="3080" width="36" style="3" customWidth="1"/>
    <col min="3081" max="3081" width="32.42578125" style="3" customWidth="1"/>
    <col min="3082" max="3082" width="30.85546875" style="3" customWidth="1"/>
    <col min="3083" max="3083" width="29.85546875" style="3" customWidth="1"/>
    <col min="3084" max="3084" width="27.42578125" style="3" customWidth="1"/>
    <col min="3085" max="3085" width="27.85546875" style="3" customWidth="1"/>
    <col min="3086" max="3329" width="10.85546875" style="3"/>
    <col min="3330" max="3331" width="2.85546875" style="3" customWidth="1"/>
    <col min="3332" max="3332" width="43.42578125" style="3" customWidth="1"/>
    <col min="3333" max="3333" width="38.140625" style="3" customWidth="1"/>
    <col min="3334" max="3334" width="35.42578125" style="3" customWidth="1"/>
    <col min="3335" max="3335" width="35" style="3" customWidth="1"/>
    <col min="3336" max="3336" width="36" style="3" customWidth="1"/>
    <col min="3337" max="3337" width="32.42578125" style="3" customWidth="1"/>
    <col min="3338" max="3338" width="30.85546875" style="3" customWidth="1"/>
    <col min="3339" max="3339" width="29.85546875" style="3" customWidth="1"/>
    <col min="3340" max="3340" width="27.42578125" style="3" customWidth="1"/>
    <col min="3341" max="3341" width="27.85546875" style="3" customWidth="1"/>
    <col min="3342" max="3585" width="10.85546875" style="3"/>
    <col min="3586" max="3587" width="2.85546875" style="3" customWidth="1"/>
    <col min="3588" max="3588" width="43.42578125" style="3" customWidth="1"/>
    <col min="3589" max="3589" width="38.140625" style="3" customWidth="1"/>
    <col min="3590" max="3590" width="35.42578125" style="3" customWidth="1"/>
    <col min="3591" max="3591" width="35" style="3" customWidth="1"/>
    <col min="3592" max="3592" width="36" style="3" customWidth="1"/>
    <col min="3593" max="3593" width="32.42578125" style="3" customWidth="1"/>
    <col min="3594" max="3594" width="30.85546875" style="3" customWidth="1"/>
    <col min="3595" max="3595" width="29.85546875" style="3" customWidth="1"/>
    <col min="3596" max="3596" width="27.42578125" style="3" customWidth="1"/>
    <col min="3597" max="3597" width="27.85546875" style="3" customWidth="1"/>
    <col min="3598" max="3841" width="10.85546875" style="3"/>
    <col min="3842" max="3843" width="2.85546875" style="3" customWidth="1"/>
    <col min="3844" max="3844" width="43.42578125" style="3" customWidth="1"/>
    <col min="3845" max="3845" width="38.140625" style="3" customWidth="1"/>
    <col min="3846" max="3846" width="35.42578125" style="3" customWidth="1"/>
    <col min="3847" max="3847" width="35" style="3" customWidth="1"/>
    <col min="3848" max="3848" width="36" style="3" customWidth="1"/>
    <col min="3849" max="3849" width="32.42578125" style="3" customWidth="1"/>
    <col min="3850" max="3850" width="30.85546875" style="3" customWidth="1"/>
    <col min="3851" max="3851" width="29.85546875" style="3" customWidth="1"/>
    <col min="3852" max="3852" width="27.42578125" style="3" customWidth="1"/>
    <col min="3853" max="3853" width="27.85546875" style="3" customWidth="1"/>
    <col min="3854" max="4097" width="10.85546875" style="3"/>
    <col min="4098" max="4099" width="2.85546875" style="3" customWidth="1"/>
    <col min="4100" max="4100" width="43.42578125" style="3" customWidth="1"/>
    <col min="4101" max="4101" width="38.140625" style="3" customWidth="1"/>
    <col min="4102" max="4102" width="35.42578125" style="3" customWidth="1"/>
    <col min="4103" max="4103" width="35" style="3" customWidth="1"/>
    <col min="4104" max="4104" width="36" style="3" customWidth="1"/>
    <col min="4105" max="4105" width="32.42578125" style="3" customWidth="1"/>
    <col min="4106" max="4106" width="30.85546875" style="3" customWidth="1"/>
    <col min="4107" max="4107" width="29.85546875" style="3" customWidth="1"/>
    <col min="4108" max="4108" width="27.42578125" style="3" customWidth="1"/>
    <col min="4109" max="4109" width="27.85546875" style="3" customWidth="1"/>
    <col min="4110" max="4353" width="10.85546875" style="3"/>
    <col min="4354" max="4355" width="2.85546875" style="3" customWidth="1"/>
    <col min="4356" max="4356" width="43.42578125" style="3" customWidth="1"/>
    <col min="4357" max="4357" width="38.140625" style="3" customWidth="1"/>
    <col min="4358" max="4358" width="35.42578125" style="3" customWidth="1"/>
    <col min="4359" max="4359" width="35" style="3" customWidth="1"/>
    <col min="4360" max="4360" width="36" style="3" customWidth="1"/>
    <col min="4361" max="4361" width="32.42578125" style="3" customWidth="1"/>
    <col min="4362" max="4362" width="30.85546875" style="3" customWidth="1"/>
    <col min="4363" max="4363" width="29.85546875" style="3" customWidth="1"/>
    <col min="4364" max="4364" width="27.42578125" style="3" customWidth="1"/>
    <col min="4365" max="4365" width="27.85546875" style="3" customWidth="1"/>
    <col min="4366" max="4609" width="10.85546875" style="3"/>
    <col min="4610" max="4611" width="2.85546875" style="3" customWidth="1"/>
    <col min="4612" max="4612" width="43.42578125" style="3" customWidth="1"/>
    <col min="4613" max="4613" width="38.140625" style="3" customWidth="1"/>
    <col min="4614" max="4614" width="35.42578125" style="3" customWidth="1"/>
    <col min="4615" max="4615" width="35" style="3" customWidth="1"/>
    <col min="4616" max="4616" width="36" style="3" customWidth="1"/>
    <col min="4617" max="4617" width="32.42578125" style="3" customWidth="1"/>
    <col min="4618" max="4618" width="30.85546875" style="3" customWidth="1"/>
    <col min="4619" max="4619" width="29.85546875" style="3" customWidth="1"/>
    <col min="4620" max="4620" width="27.42578125" style="3" customWidth="1"/>
    <col min="4621" max="4621" width="27.85546875" style="3" customWidth="1"/>
    <col min="4622" max="4865" width="10.85546875" style="3"/>
    <col min="4866" max="4867" width="2.85546875" style="3" customWidth="1"/>
    <col min="4868" max="4868" width="43.42578125" style="3" customWidth="1"/>
    <col min="4869" max="4869" width="38.140625" style="3" customWidth="1"/>
    <col min="4870" max="4870" width="35.42578125" style="3" customWidth="1"/>
    <col min="4871" max="4871" width="35" style="3" customWidth="1"/>
    <col min="4872" max="4872" width="36" style="3" customWidth="1"/>
    <col min="4873" max="4873" width="32.42578125" style="3" customWidth="1"/>
    <col min="4874" max="4874" width="30.85546875" style="3" customWidth="1"/>
    <col min="4875" max="4875" width="29.85546875" style="3" customWidth="1"/>
    <col min="4876" max="4876" width="27.42578125" style="3" customWidth="1"/>
    <col min="4877" max="4877" width="27.85546875" style="3" customWidth="1"/>
    <col min="4878" max="5121" width="10.85546875" style="3"/>
    <col min="5122" max="5123" width="2.85546875" style="3" customWidth="1"/>
    <col min="5124" max="5124" width="43.42578125" style="3" customWidth="1"/>
    <col min="5125" max="5125" width="38.140625" style="3" customWidth="1"/>
    <col min="5126" max="5126" width="35.42578125" style="3" customWidth="1"/>
    <col min="5127" max="5127" width="35" style="3" customWidth="1"/>
    <col min="5128" max="5128" width="36" style="3" customWidth="1"/>
    <col min="5129" max="5129" width="32.42578125" style="3" customWidth="1"/>
    <col min="5130" max="5130" width="30.85546875" style="3" customWidth="1"/>
    <col min="5131" max="5131" width="29.85546875" style="3" customWidth="1"/>
    <col min="5132" max="5132" width="27.42578125" style="3" customWidth="1"/>
    <col min="5133" max="5133" width="27.85546875" style="3" customWidth="1"/>
    <col min="5134" max="5377" width="10.85546875" style="3"/>
    <col min="5378" max="5379" width="2.85546875" style="3" customWidth="1"/>
    <col min="5380" max="5380" width="43.42578125" style="3" customWidth="1"/>
    <col min="5381" max="5381" width="38.140625" style="3" customWidth="1"/>
    <col min="5382" max="5382" width="35.42578125" style="3" customWidth="1"/>
    <col min="5383" max="5383" width="35" style="3" customWidth="1"/>
    <col min="5384" max="5384" width="36" style="3" customWidth="1"/>
    <col min="5385" max="5385" width="32.42578125" style="3" customWidth="1"/>
    <col min="5386" max="5386" width="30.85546875" style="3" customWidth="1"/>
    <col min="5387" max="5387" width="29.85546875" style="3" customWidth="1"/>
    <col min="5388" max="5388" width="27.42578125" style="3" customWidth="1"/>
    <col min="5389" max="5389" width="27.85546875" style="3" customWidth="1"/>
    <col min="5390" max="5633" width="10.85546875" style="3"/>
    <col min="5634" max="5635" width="2.85546875" style="3" customWidth="1"/>
    <col min="5636" max="5636" width="43.42578125" style="3" customWidth="1"/>
    <col min="5637" max="5637" width="38.140625" style="3" customWidth="1"/>
    <col min="5638" max="5638" width="35.42578125" style="3" customWidth="1"/>
    <col min="5639" max="5639" width="35" style="3" customWidth="1"/>
    <col min="5640" max="5640" width="36" style="3" customWidth="1"/>
    <col min="5641" max="5641" width="32.42578125" style="3" customWidth="1"/>
    <col min="5642" max="5642" width="30.85546875" style="3" customWidth="1"/>
    <col min="5643" max="5643" width="29.85546875" style="3" customWidth="1"/>
    <col min="5644" max="5644" width="27.42578125" style="3" customWidth="1"/>
    <col min="5645" max="5645" width="27.85546875" style="3" customWidth="1"/>
    <col min="5646" max="5889" width="10.85546875" style="3"/>
    <col min="5890" max="5891" width="2.85546875" style="3" customWidth="1"/>
    <col min="5892" max="5892" width="43.42578125" style="3" customWidth="1"/>
    <col min="5893" max="5893" width="38.140625" style="3" customWidth="1"/>
    <col min="5894" max="5894" width="35.42578125" style="3" customWidth="1"/>
    <col min="5895" max="5895" width="35" style="3" customWidth="1"/>
    <col min="5896" max="5896" width="36" style="3" customWidth="1"/>
    <col min="5897" max="5897" width="32.42578125" style="3" customWidth="1"/>
    <col min="5898" max="5898" width="30.85546875" style="3" customWidth="1"/>
    <col min="5899" max="5899" width="29.85546875" style="3" customWidth="1"/>
    <col min="5900" max="5900" width="27.42578125" style="3" customWidth="1"/>
    <col min="5901" max="5901" width="27.85546875" style="3" customWidth="1"/>
    <col min="5902" max="6145" width="10.85546875" style="3"/>
    <col min="6146" max="6147" width="2.85546875" style="3" customWidth="1"/>
    <col min="6148" max="6148" width="43.42578125" style="3" customWidth="1"/>
    <col min="6149" max="6149" width="38.140625" style="3" customWidth="1"/>
    <col min="6150" max="6150" width="35.42578125" style="3" customWidth="1"/>
    <col min="6151" max="6151" width="35" style="3" customWidth="1"/>
    <col min="6152" max="6152" width="36" style="3" customWidth="1"/>
    <col min="6153" max="6153" width="32.42578125" style="3" customWidth="1"/>
    <col min="6154" max="6154" width="30.85546875" style="3" customWidth="1"/>
    <col min="6155" max="6155" width="29.85546875" style="3" customWidth="1"/>
    <col min="6156" max="6156" width="27.42578125" style="3" customWidth="1"/>
    <col min="6157" max="6157" width="27.85546875" style="3" customWidth="1"/>
    <col min="6158" max="6401" width="10.85546875" style="3"/>
    <col min="6402" max="6403" width="2.85546875" style="3" customWidth="1"/>
    <col min="6404" max="6404" width="43.42578125" style="3" customWidth="1"/>
    <col min="6405" max="6405" width="38.140625" style="3" customWidth="1"/>
    <col min="6406" max="6406" width="35.42578125" style="3" customWidth="1"/>
    <col min="6407" max="6407" width="35" style="3" customWidth="1"/>
    <col min="6408" max="6408" width="36" style="3" customWidth="1"/>
    <col min="6409" max="6409" width="32.42578125" style="3" customWidth="1"/>
    <col min="6410" max="6410" width="30.85546875" style="3" customWidth="1"/>
    <col min="6411" max="6411" width="29.85546875" style="3" customWidth="1"/>
    <col min="6412" max="6412" width="27.42578125" style="3" customWidth="1"/>
    <col min="6413" max="6413" width="27.85546875" style="3" customWidth="1"/>
    <col min="6414" max="6657" width="10.85546875" style="3"/>
    <col min="6658" max="6659" width="2.85546875" style="3" customWidth="1"/>
    <col min="6660" max="6660" width="43.42578125" style="3" customWidth="1"/>
    <col min="6661" max="6661" width="38.140625" style="3" customWidth="1"/>
    <col min="6662" max="6662" width="35.42578125" style="3" customWidth="1"/>
    <col min="6663" max="6663" width="35" style="3" customWidth="1"/>
    <col min="6664" max="6664" width="36" style="3" customWidth="1"/>
    <col min="6665" max="6665" width="32.42578125" style="3" customWidth="1"/>
    <col min="6666" max="6666" width="30.85546875" style="3" customWidth="1"/>
    <col min="6667" max="6667" width="29.85546875" style="3" customWidth="1"/>
    <col min="6668" max="6668" width="27.42578125" style="3" customWidth="1"/>
    <col min="6669" max="6669" width="27.85546875" style="3" customWidth="1"/>
    <col min="6670" max="6913" width="10.85546875" style="3"/>
    <col min="6914" max="6915" width="2.85546875" style="3" customWidth="1"/>
    <col min="6916" max="6916" width="43.42578125" style="3" customWidth="1"/>
    <col min="6917" max="6917" width="38.140625" style="3" customWidth="1"/>
    <col min="6918" max="6918" width="35.42578125" style="3" customWidth="1"/>
    <col min="6919" max="6919" width="35" style="3" customWidth="1"/>
    <col min="6920" max="6920" width="36" style="3" customWidth="1"/>
    <col min="6921" max="6921" width="32.42578125" style="3" customWidth="1"/>
    <col min="6922" max="6922" width="30.85546875" style="3" customWidth="1"/>
    <col min="6923" max="6923" width="29.85546875" style="3" customWidth="1"/>
    <col min="6924" max="6924" width="27.42578125" style="3" customWidth="1"/>
    <col min="6925" max="6925" width="27.85546875" style="3" customWidth="1"/>
    <col min="6926" max="7169" width="10.85546875" style="3"/>
    <col min="7170" max="7171" width="2.85546875" style="3" customWidth="1"/>
    <col min="7172" max="7172" width="43.42578125" style="3" customWidth="1"/>
    <col min="7173" max="7173" width="38.140625" style="3" customWidth="1"/>
    <col min="7174" max="7174" width="35.42578125" style="3" customWidth="1"/>
    <col min="7175" max="7175" width="35" style="3" customWidth="1"/>
    <col min="7176" max="7176" width="36" style="3" customWidth="1"/>
    <col min="7177" max="7177" width="32.42578125" style="3" customWidth="1"/>
    <col min="7178" max="7178" width="30.85546875" style="3" customWidth="1"/>
    <col min="7179" max="7179" width="29.85546875" style="3" customWidth="1"/>
    <col min="7180" max="7180" width="27.42578125" style="3" customWidth="1"/>
    <col min="7181" max="7181" width="27.85546875" style="3" customWidth="1"/>
    <col min="7182" max="7425" width="10.85546875" style="3"/>
    <col min="7426" max="7427" width="2.85546875" style="3" customWidth="1"/>
    <col min="7428" max="7428" width="43.42578125" style="3" customWidth="1"/>
    <col min="7429" max="7429" width="38.140625" style="3" customWidth="1"/>
    <col min="7430" max="7430" width="35.42578125" style="3" customWidth="1"/>
    <col min="7431" max="7431" width="35" style="3" customWidth="1"/>
    <col min="7432" max="7432" width="36" style="3" customWidth="1"/>
    <col min="7433" max="7433" width="32.42578125" style="3" customWidth="1"/>
    <col min="7434" max="7434" width="30.85546875" style="3" customWidth="1"/>
    <col min="7435" max="7435" width="29.85546875" style="3" customWidth="1"/>
    <col min="7436" max="7436" width="27.42578125" style="3" customWidth="1"/>
    <col min="7437" max="7437" width="27.85546875" style="3" customWidth="1"/>
    <col min="7438" max="7681" width="10.85546875" style="3"/>
    <col min="7682" max="7683" width="2.85546875" style="3" customWidth="1"/>
    <col min="7684" max="7684" width="43.42578125" style="3" customWidth="1"/>
    <col min="7685" max="7685" width="38.140625" style="3" customWidth="1"/>
    <col min="7686" max="7686" width="35.42578125" style="3" customWidth="1"/>
    <col min="7687" max="7687" width="35" style="3" customWidth="1"/>
    <col min="7688" max="7688" width="36" style="3" customWidth="1"/>
    <col min="7689" max="7689" width="32.42578125" style="3" customWidth="1"/>
    <col min="7690" max="7690" width="30.85546875" style="3" customWidth="1"/>
    <col min="7691" max="7691" width="29.85546875" style="3" customWidth="1"/>
    <col min="7692" max="7692" width="27.42578125" style="3" customWidth="1"/>
    <col min="7693" max="7693" width="27.85546875" style="3" customWidth="1"/>
    <col min="7694" max="7937" width="10.85546875" style="3"/>
    <col min="7938" max="7939" width="2.85546875" style="3" customWidth="1"/>
    <col min="7940" max="7940" width="43.42578125" style="3" customWidth="1"/>
    <col min="7941" max="7941" width="38.140625" style="3" customWidth="1"/>
    <col min="7942" max="7942" width="35.42578125" style="3" customWidth="1"/>
    <col min="7943" max="7943" width="35" style="3" customWidth="1"/>
    <col min="7944" max="7944" width="36" style="3" customWidth="1"/>
    <col min="7945" max="7945" width="32.42578125" style="3" customWidth="1"/>
    <col min="7946" max="7946" width="30.85546875" style="3" customWidth="1"/>
    <col min="7947" max="7947" width="29.85546875" style="3" customWidth="1"/>
    <col min="7948" max="7948" width="27.42578125" style="3" customWidth="1"/>
    <col min="7949" max="7949" width="27.85546875" style="3" customWidth="1"/>
    <col min="7950" max="8193" width="10.85546875" style="3"/>
    <col min="8194" max="8195" width="2.85546875" style="3" customWidth="1"/>
    <col min="8196" max="8196" width="43.42578125" style="3" customWidth="1"/>
    <col min="8197" max="8197" width="38.140625" style="3" customWidth="1"/>
    <col min="8198" max="8198" width="35.42578125" style="3" customWidth="1"/>
    <col min="8199" max="8199" width="35" style="3" customWidth="1"/>
    <col min="8200" max="8200" width="36" style="3" customWidth="1"/>
    <col min="8201" max="8201" width="32.42578125" style="3" customWidth="1"/>
    <col min="8202" max="8202" width="30.85546875" style="3" customWidth="1"/>
    <col min="8203" max="8203" width="29.85546875" style="3" customWidth="1"/>
    <col min="8204" max="8204" width="27.42578125" style="3" customWidth="1"/>
    <col min="8205" max="8205" width="27.85546875" style="3" customWidth="1"/>
    <col min="8206" max="8449" width="10.85546875" style="3"/>
    <col min="8450" max="8451" width="2.85546875" style="3" customWidth="1"/>
    <col min="8452" max="8452" width="43.42578125" style="3" customWidth="1"/>
    <col min="8453" max="8453" width="38.140625" style="3" customWidth="1"/>
    <col min="8454" max="8454" width="35.42578125" style="3" customWidth="1"/>
    <col min="8455" max="8455" width="35" style="3" customWidth="1"/>
    <col min="8456" max="8456" width="36" style="3" customWidth="1"/>
    <col min="8457" max="8457" width="32.42578125" style="3" customWidth="1"/>
    <col min="8458" max="8458" width="30.85546875" style="3" customWidth="1"/>
    <col min="8459" max="8459" width="29.85546875" style="3" customWidth="1"/>
    <col min="8460" max="8460" width="27.42578125" style="3" customWidth="1"/>
    <col min="8461" max="8461" width="27.85546875" style="3" customWidth="1"/>
    <col min="8462" max="8705" width="10.85546875" style="3"/>
    <col min="8706" max="8707" width="2.85546875" style="3" customWidth="1"/>
    <col min="8708" max="8708" width="43.42578125" style="3" customWidth="1"/>
    <col min="8709" max="8709" width="38.140625" style="3" customWidth="1"/>
    <col min="8710" max="8710" width="35.42578125" style="3" customWidth="1"/>
    <col min="8711" max="8711" width="35" style="3" customWidth="1"/>
    <col min="8712" max="8712" width="36" style="3" customWidth="1"/>
    <col min="8713" max="8713" width="32.42578125" style="3" customWidth="1"/>
    <col min="8714" max="8714" width="30.85546875" style="3" customWidth="1"/>
    <col min="8715" max="8715" width="29.85546875" style="3" customWidth="1"/>
    <col min="8716" max="8716" width="27.42578125" style="3" customWidth="1"/>
    <col min="8717" max="8717" width="27.85546875" style="3" customWidth="1"/>
    <col min="8718" max="8961" width="10.85546875" style="3"/>
    <col min="8962" max="8963" width="2.85546875" style="3" customWidth="1"/>
    <col min="8964" max="8964" width="43.42578125" style="3" customWidth="1"/>
    <col min="8965" max="8965" width="38.140625" style="3" customWidth="1"/>
    <col min="8966" max="8966" width="35.42578125" style="3" customWidth="1"/>
    <col min="8967" max="8967" width="35" style="3" customWidth="1"/>
    <col min="8968" max="8968" width="36" style="3" customWidth="1"/>
    <col min="8969" max="8969" width="32.42578125" style="3" customWidth="1"/>
    <col min="8970" max="8970" width="30.85546875" style="3" customWidth="1"/>
    <col min="8971" max="8971" width="29.85546875" style="3" customWidth="1"/>
    <col min="8972" max="8972" width="27.42578125" style="3" customWidth="1"/>
    <col min="8973" max="8973" width="27.85546875" style="3" customWidth="1"/>
    <col min="8974" max="9217" width="10.85546875" style="3"/>
    <col min="9218" max="9219" width="2.85546875" style="3" customWidth="1"/>
    <col min="9220" max="9220" width="43.42578125" style="3" customWidth="1"/>
    <col min="9221" max="9221" width="38.140625" style="3" customWidth="1"/>
    <col min="9222" max="9222" width="35.42578125" style="3" customWidth="1"/>
    <col min="9223" max="9223" width="35" style="3" customWidth="1"/>
    <col min="9224" max="9224" width="36" style="3" customWidth="1"/>
    <col min="9225" max="9225" width="32.42578125" style="3" customWidth="1"/>
    <col min="9226" max="9226" width="30.85546875" style="3" customWidth="1"/>
    <col min="9227" max="9227" width="29.85546875" style="3" customWidth="1"/>
    <col min="9228" max="9228" width="27.42578125" style="3" customWidth="1"/>
    <col min="9229" max="9229" width="27.85546875" style="3" customWidth="1"/>
    <col min="9230" max="9473" width="10.85546875" style="3"/>
    <col min="9474" max="9475" width="2.85546875" style="3" customWidth="1"/>
    <col min="9476" max="9476" width="43.42578125" style="3" customWidth="1"/>
    <col min="9477" max="9477" width="38.140625" style="3" customWidth="1"/>
    <col min="9478" max="9478" width="35.42578125" style="3" customWidth="1"/>
    <col min="9479" max="9479" width="35" style="3" customWidth="1"/>
    <col min="9480" max="9480" width="36" style="3" customWidth="1"/>
    <col min="9481" max="9481" width="32.42578125" style="3" customWidth="1"/>
    <col min="9482" max="9482" width="30.85546875" style="3" customWidth="1"/>
    <col min="9483" max="9483" width="29.85546875" style="3" customWidth="1"/>
    <col min="9484" max="9484" width="27.42578125" style="3" customWidth="1"/>
    <col min="9485" max="9485" width="27.85546875" style="3" customWidth="1"/>
    <col min="9486" max="9729" width="10.85546875" style="3"/>
    <col min="9730" max="9731" width="2.85546875" style="3" customWidth="1"/>
    <col min="9732" max="9732" width="43.42578125" style="3" customWidth="1"/>
    <col min="9733" max="9733" width="38.140625" style="3" customWidth="1"/>
    <col min="9734" max="9734" width="35.42578125" style="3" customWidth="1"/>
    <col min="9735" max="9735" width="35" style="3" customWidth="1"/>
    <col min="9736" max="9736" width="36" style="3" customWidth="1"/>
    <col min="9737" max="9737" width="32.42578125" style="3" customWidth="1"/>
    <col min="9738" max="9738" width="30.85546875" style="3" customWidth="1"/>
    <col min="9739" max="9739" width="29.85546875" style="3" customWidth="1"/>
    <col min="9740" max="9740" width="27.42578125" style="3" customWidth="1"/>
    <col min="9741" max="9741" width="27.85546875" style="3" customWidth="1"/>
    <col min="9742" max="9985" width="10.85546875" style="3"/>
    <col min="9986" max="9987" width="2.85546875" style="3" customWidth="1"/>
    <col min="9988" max="9988" width="43.42578125" style="3" customWidth="1"/>
    <col min="9989" max="9989" width="38.140625" style="3" customWidth="1"/>
    <col min="9990" max="9990" width="35.42578125" style="3" customWidth="1"/>
    <col min="9991" max="9991" width="35" style="3" customWidth="1"/>
    <col min="9992" max="9992" width="36" style="3" customWidth="1"/>
    <col min="9993" max="9993" width="32.42578125" style="3" customWidth="1"/>
    <col min="9994" max="9994" width="30.85546875" style="3" customWidth="1"/>
    <col min="9995" max="9995" width="29.85546875" style="3" customWidth="1"/>
    <col min="9996" max="9996" width="27.42578125" style="3" customWidth="1"/>
    <col min="9997" max="9997" width="27.85546875" style="3" customWidth="1"/>
    <col min="9998" max="10241" width="10.85546875" style="3"/>
    <col min="10242" max="10243" width="2.85546875" style="3" customWidth="1"/>
    <col min="10244" max="10244" width="43.42578125" style="3" customWidth="1"/>
    <col min="10245" max="10245" width="38.140625" style="3" customWidth="1"/>
    <col min="10246" max="10246" width="35.42578125" style="3" customWidth="1"/>
    <col min="10247" max="10247" width="35" style="3" customWidth="1"/>
    <col min="10248" max="10248" width="36" style="3" customWidth="1"/>
    <col min="10249" max="10249" width="32.42578125" style="3" customWidth="1"/>
    <col min="10250" max="10250" width="30.85546875" style="3" customWidth="1"/>
    <col min="10251" max="10251" width="29.85546875" style="3" customWidth="1"/>
    <col min="10252" max="10252" width="27.42578125" style="3" customWidth="1"/>
    <col min="10253" max="10253" width="27.85546875" style="3" customWidth="1"/>
    <col min="10254" max="10497" width="10.85546875" style="3"/>
    <col min="10498" max="10499" width="2.85546875" style="3" customWidth="1"/>
    <col min="10500" max="10500" width="43.42578125" style="3" customWidth="1"/>
    <col min="10501" max="10501" width="38.140625" style="3" customWidth="1"/>
    <col min="10502" max="10502" width="35.42578125" style="3" customWidth="1"/>
    <col min="10503" max="10503" width="35" style="3" customWidth="1"/>
    <col min="10504" max="10504" width="36" style="3" customWidth="1"/>
    <col min="10505" max="10505" width="32.42578125" style="3" customWidth="1"/>
    <col min="10506" max="10506" width="30.85546875" style="3" customWidth="1"/>
    <col min="10507" max="10507" width="29.85546875" style="3" customWidth="1"/>
    <col min="10508" max="10508" width="27.42578125" style="3" customWidth="1"/>
    <col min="10509" max="10509" width="27.85546875" style="3" customWidth="1"/>
    <col min="10510" max="10753" width="10.85546875" style="3"/>
    <col min="10754" max="10755" width="2.85546875" style="3" customWidth="1"/>
    <col min="10756" max="10756" width="43.42578125" style="3" customWidth="1"/>
    <col min="10757" max="10757" width="38.140625" style="3" customWidth="1"/>
    <col min="10758" max="10758" width="35.42578125" style="3" customWidth="1"/>
    <col min="10759" max="10759" width="35" style="3" customWidth="1"/>
    <col min="10760" max="10760" width="36" style="3" customWidth="1"/>
    <col min="10761" max="10761" width="32.42578125" style="3" customWidth="1"/>
    <col min="10762" max="10762" width="30.85546875" style="3" customWidth="1"/>
    <col min="10763" max="10763" width="29.85546875" style="3" customWidth="1"/>
    <col min="10764" max="10764" width="27.42578125" style="3" customWidth="1"/>
    <col min="10765" max="10765" width="27.85546875" style="3" customWidth="1"/>
    <col min="10766" max="11009" width="10.85546875" style="3"/>
    <col min="11010" max="11011" width="2.85546875" style="3" customWidth="1"/>
    <col min="11012" max="11012" width="43.42578125" style="3" customWidth="1"/>
    <col min="11013" max="11013" width="38.140625" style="3" customWidth="1"/>
    <col min="11014" max="11014" width="35.42578125" style="3" customWidth="1"/>
    <col min="11015" max="11015" width="35" style="3" customWidth="1"/>
    <col min="11016" max="11016" width="36" style="3" customWidth="1"/>
    <col min="11017" max="11017" width="32.42578125" style="3" customWidth="1"/>
    <col min="11018" max="11018" width="30.85546875" style="3" customWidth="1"/>
    <col min="11019" max="11019" width="29.85546875" style="3" customWidth="1"/>
    <col min="11020" max="11020" width="27.42578125" style="3" customWidth="1"/>
    <col min="11021" max="11021" width="27.85546875" style="3" customWidth="1"/>
    <col min="11022" max="11265" width="10.85546875" style="3"/>
    <col min="11266" max="11267" width="2.85546875" style="3" customWidth="1"/>
    <col min="11268" max="11268" width="43.42578125" style="3" customWidth="1"/>
    <col min="11269" max="11269" width="38.140625" style="3" customWidth="1"/>
    <col min="11270" max="11270" width="35.42578125" style="3" customWidth="1"/>
    <col min="11271" max="11271" width="35" style="3" customWidth="1"/>
    <col min="11272" max="11272" width="36" style="3" customWidth="1"/>
    <col min="11273" max="11273" width="32.42578125" style="3" customWidth="1"/>
    <col min="11274" max="11274" width="30.85546875" style="3" customWidth="1"/>
    <col min="11275" max="11275" width="29.85546875" style="3" customWidth="1"/>
    <col min="11276" max="11276" width="27.42578125" style="3" customWidth="1"/>
    <col min="11277" max="11277" width="27.85546875" style="3" customWidth="1"/>
    <col min="11278" max="11521" width="10.85546875" style="3"/>
    <col min="11522" max="11523" width="2.85546875" style="3" customWidth="1"/>
    <col min="11524" max="11524" width="43.42578125" style="3" customWidth="1"/>
    <col min="11525" max="11525" width="38.140625" style="3" customWidth="1"/>
    <col min="11526" max="11526" width="35.42578125" style="3" customWidth="1"/>
    <col min="11527" max="11527" width="35" style="3" customWidth="1"/>
    <col min="11528" max="11528" width="36" style="3" customWidth="1"/>
    <col min="11529" max="11529" width="32.42578125" style="3" customWidth="1"/>
    <col min="11530" max="11530" width="30.85546875" style="3" customWidth="1"/>
    <col min="11531" max="11531" width="29.85546875" style="3" customWidth="1"/>
    <col min="11532" max="11532" width="27.42578125" style="3" customWidth="1"/>
    <col min="11533" max="11533" width="27.85546875" style="3" customWidth="1"/>
    <col min="11534" max="11777" width="10.85546875" style="3"/>
    <col min="11778" max="11779" width="2.85546875" style="3" customWidth="1"/>
    <col min="11780" max="11780" width="43.42578125" style="3" customWidth="1"/>
    <col min="11781" max="11781" width="38.140625" style="3" customWidth="1"/>
    <col min="11782" max="11782" width="35.42578125" style="3" customWidth="1"/>
    <col min="11783" max="11783" width="35" style="3" customWidth="1"/>
    <col min="11784" max="11784" width="36" style="3" customWidth="1"/>
    <col min="11785" max="11785" width="32.42578125" style="3" customWidth="1"/>
    <col min="11786" max="11786" width="30.85546875" style="3" customWidth="1"/>
    <col min="11787" max="11787" width="29.85546875" style="3" customWidth="1"/>
    <col min="11788" max="11788" width="27.42578125" style="3" customWidth="1"/>
    <col min="11789" max="11789" width="27.85546875" style="3" customWidth="1"/>
    <col min="11790" max="12033" width="10.85546875" style="3"/>
    <col min="12034" max="12035" width="2.85546875" style="3" customWidth="1"/>
    <col min="12036" max="12036" width="43.42578125" style="3" customWidth="1"/>
    <col min="12037" max="12037" width="38.140625" style="3" customWidth="1"/>
    <col min="12038" max="12038" width="35.42578125" style="3" customWidth="1"/>
    <col min="12039" max="12039" width="35" style="3" customWidth="1"/>
    <col min="12040" max="12040" width="36" style="3" customWidth="1"/>
    <col min="12041" max="12041" width="32.42578125" style="3" customWidth="1"/>
    <col min="12042" max="12042" width="30.85546875" style="3" customWidth="1"/>
    <col min="12043" max="12043" width="29.85546875" style="3" customWidth="1"/>
    <col min="12044" max="12044" width="27.42578125" style="3" customWidth="1"/>
    <col min="12045" max="12045" width="27.85546875" style="3" customWidth="1"/>
    <col min="12046" max="12289" width="10.85546875" style="3"/>
    <col min="12290" max="12291" width="2.85546875" style="3" customWidth="1"/>
    <col min="12292" max="12292" width="43.42578125" style="3" customWidth="1"/>
    <col min="12293" max="12293" width="38.140625" style="3" customWidth="1"/>
    <col min="12294" max="12294" width="35.42578125" style="3" customWidth="1"/>
    <col min="12295" max="12295" width="35" style="3" customWidth="1"/>
    <col min="12296" max="12296" width="36" style="3" customWidth="1"/>
    <col min="12297" max="12297" width="32.42578125" style="3" customWidth="1"/>
    <col min="12298" max="12298" width="30.85546875" style="3" customWidth="1"/>
    <col min="12299" max="12299" width="29.85546875" style="3" customWidth="1"/>
    <col min="12300" max="12300" width="27.42578125" style="3" customWidth="1"/>
    <col min="12301" max="12301" width="27.85546875" style="3" customWidth="1"/>
    <col min="12302" max="12545" width="10.85546875" style="3"/>
    <col min="12546" max="12547" width="2.85546875" style="3" customWidth="1"/>
    <col min="12548" max="12548" width="43.42578125" style="3" customWidth="1"/>
    <col min="12549" max="12549" width="38.140625" style="3" customWidth="1"/>
    <col min="12550" max="12550" width="35.42578125" style="3" customWidth="1"/>
    <col min="12551" max="12551" width="35" style="3" customWidth="1"/>
    <col min="12552" max="12552" width="36" style="3" customWidth="1"/>
    <col min="12553" max="12553" width="32.42578125" style="3" customWidth="1"/>
    <col min="12554" max="12554" width="30.85546875" style="3" customWidth="1"/>
    <col min="12555" max="12555" width="29.85546875" style="3" customWidth="1"/>
    <col min="12556" max="12556" width="27.42578125" style="3" customWidth="1"/>
    <col min="12557" max="12557" width="27.85546875" style="3" customWidth="1"/>
    <col min="12558" max="12801" width="10.85546875" style="3"/>
    <col min="12802" max="12803" width="2.85546875" style="3" customWidth="1"/>
    <col min="12804" max="12804" width="43.42578125" style="3" customWidth="1"/>
    <col min="12805" max="12805" width="38.140625" style="3" customWidth="1"/>
    <col min="12806" max="12806" width="35.42578125" style="3" customWidth="1"/>
    <col min="12807" max="12807" width="35" style="3" customWidth="1"/>
    <col min="12808" max="12808" width="36" style="3" customWidth="1"/>
    <col min="12809" max="12809" width="32.42578125" style="3" customWidth="1"/>
    <col min="12810" max="12810" width="30.85546875" style="3" customWidth="1"/>
    <col min="12811" max="12811" width="29.85546875" style="3" customWidth="1"/>
    <col min="12812" max="12812" width="27.42578125" style="3" customWidth="1"/>
    <col min="12813" max="12813" width="27.85546875" style="3" customWidth="1"/>
    <col min="12814" max="13057" width="10.85546875" style="3"/>
    <col min="13058" max="13059" width="2.85546875" style="3" customWidth="1"/>
    <col min="13060" max="13060" width="43.42578125" style="3" customWidth="1"/>
    <col min="13061" max="13061" width="38.140625" style="3" customWidth="1"/>
    <col min="13062" max="13062" width="35.42578125" style="3" customWidth="1"/>
    <col min="13063" max="13063" width="35" style="3" customWidth="1"/>
    <col min="13064" max="13064" width="36" style="3" customWidth="1"/>
    <col min="13065" max="13065" width="32.42578125" style="3" customWidth="1"/>
    <col min="13066" max="13066" width="30.85546875" style="3" customWidth="1"/>
    <col min="13067" max="13067" width="29.85546875" style="3" customWidth="1"/>
    <col min="13068" max="13068" width="27.42578125" style="3" customWidth="1"/>
    <col min="13069" max="13069" width="27.85546875" style="3" customWidth="1"/>
    <col min="13070" max="13313" width="10.85546875" style="3"/>
    <col min="13314" max="13315" width="2.85546875" style="3" customWidth="1"/>
    <col min="13316" max="13316" width="43.42578125" style="3" customWidth="1"/>
    <col min="13317" max="13317" width="38.140625" style="3" customWidth="1"/>
    <col min="13318" max="13318" width="35.42578125" style="3" customWidth="1"/>
    <col min="13319" max="13319" width="35" style="3" customWidth="1"/>
    <col min="13320" max="13320" width="36" style="3" customWidth="1"/>
    <col min="13321" max="13321" width="32.42578125" style="3" customWidth="1"/>
    <col min="13322" max="13322" width="30.85546875" style="3" customWidth="1"/>
    <col min="13323" max="13323" width="29.85546875" style="3" customWidth="1"/>
    <col min="13324" max="13324" width="27.42578125" style="3" customWidth="1"/>
    <col min="13325" max="13325" width="27.85546875" style="3" customWidth="1"/>
    <col min="13326" max="13569" width="10.85546875" style="3"/>
    <col min="13570" max="13571" width="2.85546875" style="3" customWidth="1"/>
    <col min="13572" max="13572" width="43.42578125" style="3" customWidth="1"/>
    <col min="13573" max="13573" width="38.140625" style="3" customWidth="1"/>
    <col min="13574" max="13574" width="35.42578125" style="3" customWidth="1"/>
    <col min="13575" max="13575" width="35" style="3" customWidth="1"/>
    <col min="13576" max="13576" width="36" style="3" customWidth="1"/>
    <col min="13577" max="13577" width="32.42578125" style="3" customWidth="1"/>
    <col min="13578" max="13578" width="30.85546875" style="3" customWidth="1"/>
    <col min="13579" max="13579" width="29.85546875" style="3" customWidth="1"/>
    <col min="13580" max="13580" width="27.42578125" style="3" customWidth="1"/>
    <col min="13581" max="13581" width="27.85546875" style="3" customWidth="1"/>
    <col min="13582" max="13825" width="10.85546875" style="3"/>
    <col min="13826" max="13827" width="2.85546875" style="3" customWidth="1"/>
    <col min="13828" max="13828" width="43.42578125" style="3" customWidth="1"/>
    <col min="13829" max="13829" width="38.140625" style="3" customWidth="1"/>
    <col min="13830" max="13830" width="35.42578125" style="3" customWidth="1"/>
    <col min="13831" max="13831" width="35" style="3" customWidth="1"/>
    <col min="13832" max="13832" width="36" style="3" customWidth="1"/>
    <col min="13833" max="13833" width="32.42578125" style="3" customWidth="1"/>
    <col min="13834" max="13834" width="30.85546875" style="3" customWidth="1"/>
    <col min="13835" max="13835" width="29.85546875" style="3" customWidth="1"/>
    <col min="13836" max="13836" width="27.42578125" style="3" customWidth="1"/>
    <col min="13837" max="13837" width="27.85546875" style="3" customWidth="1"/>
    <col min="13838" max="14081" width="10.85546875" style="3"/>
    <col min="14082" max="14083" width="2.85546875" style="3" customWidth="1"/>
    <col min="14084" max="14084" width="43.42578125" style="3" customWidth="1"/>
    <col min="14085" max="14085" width="38.140625" style="3" customWidth="1"/>
    <col min="14086" max="14086" width="35.42578125" style="3" customWidth="1"/>
    <col min="14087" max="14087" width="35" style="3" customWidth="1"/>
    <col min="14088" max="14088" width="36" style="3" customWidth="1"/>
    <col min="14089" max="14089" width="32.42578125" style="3" customWidth="1"/>
    <col min="14090" max="14090" width="30.85546875" style="3" customWidth="1"/>
    <col min="14091" max="14091" width="29.85546875" style="3" customWidth="1"/>
    <col min="14092" max="14092" width="27.42578125" style="3" customWidth="1"/>
    <col min="14093" max="14093" width="27.85546875" style="3" customWidth="1"/>
    <col min="14094" max="14337" width="10.85546875" style="3"/>
    <col min="14338" max="14339" width="2.85546875" style="3" customWidth="1"/>
    <col min="14340" max="14340" width="43.42578125" style="3" customWidth="1"/>
    <col min="14341" max="14341" width="38.140625" style="3" customWidth="1"/>
    <col min="14342" max="14342" width="35.42578125" style="3" customWidth="1"/>
    <col min="14343" max="14343" width="35" style="3" customWidth="1"/>
    <col min="14344" max="14344" width="36" style="3" customWidth="1"/>
    <col min="14345" max="14345" width="32.42578125" style="3" customWidth="1"/>
    <col min="14346" max="14346" width="30.85546875" style="3" customWidth="1"/>
    <col min="14347" max="14347" width="29.85546875" style="3" customWidth="1"/>
    <col min="14348" max="14348" width="27.42578125" style="3" customWidth="1"/>
    <col min="14349" max="14349" width="27.85546875" style="3" customWidth="1"/>
    <col min="14350" max="14593" width="10.85546875" style="3"/>
    <col min="14594" max="14595" width="2.85546875" style="3" customWidth="1"/>
    <col min="14596" max="14596" width="43.42578125" style="3" customWidth="1"/>
    <col min="14597" max="14597" width="38.140625" style="3" customWidth="1"/>
    <col min="14598" max="14598" width="35.42578125" style="3" customWidth="1"/>
    <col min="14599" max="14599" width="35" style="3" customWidth="1"/>
    <col min="14600" max="14600" width="36" style="3" customWidth="1"/>
    <col min="14601" max="14601" width="32.42578125" style="3" customWidth="1"/>
    <col min="14602" max="14602" width="30.85546875" style="3" customWidth="1"/>
    <col min="14603" max="14603" width="29.85546875" style="3" customWidth="1"/>
    <col min="14604" max="14604" width="27.42578125" style="3" customWidth="1"/>
    <col min="14605" max="14605" width="27.85546875" style="3" customWidth="1"/>
    <col min="14606" max="14849" width="10.85546875" style="3"/>
    <col min="14850" max="14851" width="2.85546875" style="3" customWidth="1"/>
    <col min="14852" max="14852" width="43.42578125" style="3" customWidth="1"/>
    <col min="14853" max="14853" width="38.140625" style="3" customWidth="1"/>
    <col min="14854" max="14854" width="35.42578125" style="3" customWidth="1"/>
    <col min="14855" max="14855" width="35" style="3" customWidth="1"/>
    <col min="14856" max="14856" width="36" style="3" customWidth="1"/>
    <col min="14857" max="14857" width="32.42578125" style="3" customWidth="1"/>
    <col min="14858" max="14858" width="30.85546875" style="3" customWidth="1"/>
    <col min="14859" max="14859" width="29.85546875" style="3" customWidth="1"/>
    <col min="14860" max="14860" width="27.42578125" style="3" customWidth="1"/>
    <col min="14861" max="14861" width="27.85546875" style="3" customWidth="1"/>
    <col min="14862" max="15105" width="10.85546875" style="3"/>
    <col min="15106" max="15107" width="2.85546875" style="3" customWidth="1"/>
    <col min="15108" max="15108" width="43.42578125" style="3" customWidth="1"/>
    <col min="15109" max="15109" width="38.140625" style="3" customWidth="1"/>
    <col min="15110" max="15110" width="35.42578125" style="3" customWidth="1"/>
    <col min="15111" max="15111" width="35" style="3" customWidth="1"/>
    <col min="15112" max="15112" width="36" style="3" customWidth="1"/>
    <col min="15113" max="15113" width="32.42578125" style="3" customWidth="1"/>
    <col min="15114" max="15114" width="30.85546875" style="3" customWidth="1"/>
    <col min="15115" max="15115" width="29.85546875" style="3" customWidth="1"/>
    <col min="15116" max="15116" width="27.42578125" style="3" customWidth="1"/>
    <col min="15117" max="15117" width="27.85546875" style="3" customWidth="1"/>
    <col min="15118" max="15361" width="10.85546875" style="3"/>
    <col min="15362" max="15363" width="2.85546875" style="3" customWidth="1"/>
    <col min="15364" max="15364" width="43.42578125" style="3" customWidth="1"/>
    <col min="15365" max="15365" width="38.140625" style="3" customWidth="1"/>
    <col min="15366" max="15366" width="35.42578125" style="3" customWidth="1"/>
    <col min="15367" max="15367" width="35" style="3" customWidth="1"/>
    <col min="15368" max="15368" width="36" style="3" customWidth="1"/>
    <col min="15369" max="15369" width="32.42578125" style="3" customWidth="1"/>
    <col min="15370" max="15370" width="30.85546875" style="3" customWidth="1"/>
    <col min="15371" max="15371" width="29.85546875" style="3" customWidth="1"/>
    <col min="15372" max="15372" width="27.42578125" style="3" customWidth="1"/>
    <col min="15373" max="15373" width="27.85546875" style="3" customWidth="1"/>
    <col min="15374" max="15617" width="10.85546875" style="3"/>
    <col min="15618" max="15619" width="2.85546875" style="3" customWidth="1"/>
    <col min="15620" max="15620" width="43.42578125" style="3" customWidth="1"/>
    <col min="15621" max="15621" width="38.140625" style="3" customWidth="1"/>
    <col min="15622" max="15622" width="35.42578125" style="3" customWidth="1"/>
    <col min="15623" max="15623" width="35" style="3" customWidth="1"/>
    <col min="15624" max="15624" width="36" style="3" customWidth="1"/>
    <col min="15625" max="15625" width="32.42578125" style="3" customWidth="1"/>
    <col min="15626" max="15626" width="30.85546875" style="3" customWidth="1"/>
    <col min="15627" max="15627" width="29.85546875" style="3" customWidth="1"/>
    <col min="15628" max="15628" width="27.42578125" style="3" customWidth="1"/>
    <col min="15629" max="15629" width="27.85546875" style="3" customWidth="1"/>
    <col min="15630" max="15873" width="10.85546875" style="3"/>
    <col min="15874" max="15875" width="2.85546875" style="3" customWidth="1"/>
    <col min="15876" max="15876" width="43.42578125" style="3" customWidth="1"/>
    <col min="15877" max="15877" width="38.140625" style="3" customWidth="1"/>
    <col min="15878" max="15878" width="35.42578125" style="3" customWidth="1"/>
    <col min="15879" max="15879" width="35" style="3" customWidth="1"/>
    <col min="15880" max="15880" width="36" style="3" customWidth="1"/>
    <col min="15881" max="15881" width="32.42578125" style="3" customWidth="1"/>
    <col min="15882" max="15882" width="30.85546875" style="3" customWidth="1"/>
    <col min="15883" max="15883" width="29.85546875" style="3" customWidth="1"/>
    <col min="15884" max="15884" width="27.42578125" style="3" customWidth="1"/>
    <col min="15885" max="15885" width="27.85546875" style="3" customWidth="1"/>
    <col min="15886" max="16129" width="10.85546875" style="3"/>
    <col min="16130" max="16131" width="2.85546875" style="3" customWidth="1"/>
    <col min="16132" max="16132" width="43.42578125" style="3" customWidth="1"/>
    <col min="16133" max="16133" width="38.140625" style="3" customWidth="1"/>
    <col min="16134" max="16134" width="35.42578125" style="3" customWidth="1"/>
    <col min="16135" max="16135" width="35" style="3" customWidth="1"/>
    <col min="16136" max="16136" width="36" style="3" customWidth="1"/>
    <col min="16137" max="16137" width="32.42578125" style="3" customWidth="1"/>
    <col min="16138" max="16138" width="30.85546875" style="3" customWidth="1"/>
    <col min="16139" max="16139" width="29.85546875" style="3" customWidth="1"/>
    <col min="16140" max="16140" width="27.42578125" style="3" customWidth="1"/>
    <col min="16141" max="16141" width="27.85546875" style="3" customWidth="1"/>
    <col min="16142" max="16384" width="10.85546875" style="3"/>
  </cols>
  <sheetData>
    <row r="1" spans="1:56" ht="16.5" thickBot="1" x14ac:dyDescent="0.3"/>
    <row r="2" spans="1:56" ht="47.1" customHeight="1" x14ac:dyDescent="0.25">
      <c r="A2" s="68" t="s">
        <v>262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56" ht="33.6" customHeight="1" x14ac:dyDescent="0.25">
      <c r="A3" s="71" t="s">
        <v>185</v>
      </c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</row>
    <row r="4" spans="1:56" ht="33.6" customHeight="1" x14ac:dyDescent="0.25">
      <c r="A4" s="23"/>
      <c r="B4" s="22"/>
      <c r="C4" s="79" t="s">
        <v>186</v>
      </c>
      <c r="D4" s="80"/>
      <c r="E4" s="14" t="s">
        <v>121</v>
      </c>
      <c r="F4" s="8"/>
      <c r="G4" s="8"/>
      <c r="H4" s="102" t="s">
        <v>261</v>
      </c>
      <c r="I4" s="103"/>
      <c r="J4" s="103"/>
      <c r="K4" s="103"/>
      <c r="L4" s="103"/>
      <c r="M4" s="104"/>
      <c r="N4" s="6"/>
    </row>
    <row r="5" spans="1:56" ht="36.6" customHeight="1" x14ac:dyDescent="0.25">
      <c r="A5" s="24"/>
      <c r="B5" s="11">
        <f>VLOOKUP(E4,Hoja1!B1:C16,2,FALSE)</f>
        <v>5</v>
      </c>
      <c r="C5" s="75" t="s">
        <v>187</v>
      </c>
      <c r="D5" s="76"/>
      <c r="E5" s="76"/>
      <c r="F5" s="76"/>
      <c r="G5" s="9" t="s">
        <v>188</v>
      </c>
      <c r="H5" s="105"/>
      <c r="I5" s="106"/>
      <c r="J5" s="106"/>
      <c r="K5" s="106"/>
      <c r="L5" s="106"/>
      <c r="M5" s="107"/>
      <c r="N5" s="6"/>
    </row>
    <row r="6" spans="1:56" ht="31.5" x14ac:dyDescent="0.25">
      <c r="A6" s="24"/>
      <c r="B6" s="11">
        <v>-1</v>
      </c>
      <c r="C6" s="77" t="str">
        <f ca="1">+OFFSET(Hoja1!$F$1,MATCH($E$4,Hoja1!$F$1:$F$148,0)+B6,1)</f>
        <v>Informes para entes externos.</v>
      </c>
      <c r="D6" s="78"/>
      <c r="E6" s="78"/>
      <c r="F6" s="78"/>
      <c r="G6" s="10" t="s">
        <v>260</v>
      </c>
      <c r="H6" s="105"/>
      <c r="I6" s="106"/>
      <c r="J6" s="106"/>
      <c r="K6" s="106"/>
      <c r="L6" s="106"/>
      <c r="M6" s="107"/>
    </row>
    <row r="7" spans="1:56" ht="39.950000000000003" customHeight="1" x14ac:dyDescent="0.25">
      <c r="A7" s="24"/>
      <c r="B7" s="11">
        <v>0</v>
      </c>
      <c r="C7" s="77" t="str">
        <f ca="1">+OFFSET(Hoja1!$F$1,MATCH($E$4,Hoja1!$F$1:$F$148,0)+B7,1)</f>
        <v>Informes internos con recomendaciones y/o alertas tempranas</v>
      </c>
      <c r="D7" s="78"/>
      <c r="E7" s="78"/>
      <c r="F7" s="78"/>
      <c r="G7" s="10" t="s">
        <v>260</v>
      </c>
      <c r="H7" s="105"/>
      <c r="I7" s="106"/>
      <c r="J7" s="106"/>
      <c r="K7" s="106"/>
      <c r="L7" s="106"/>
      <c r="M7" s="107"/>
    </row>
    <row r="8" spans="1:56" ht="39.950000000000003" customHeight="1" x14ac:dyDescent="0.25">
      <c r="A8" s="24"/>
      <c r="B8" s="11">
        <v>1</v>
      </c>
      <c r="C8" s="77" t="str">
        <f ca="1">+OFFSET(Hoja1!$F$1,MATCH($E$4,Hoja1!$F$1:$F$148,0)+B8,1)</f>
        <v>Programa y plan de auditoría ejecutado.</v>
      </c>
      <c r="D8" s="78"/>
      <c r="E8" s="78"/>
      <c r="F8" s="78"/>
      <c r="G8" s="10" t="s">
        <v>218</v>
      </c>
      <c r="H8" s="105"/>
      <c r="I8" s="106"/>
      <c r="J8" s="106"/>
      <c r="K8" s="106"/>
      <c r="L8" s="106"/>
      <c r="M8" s="107"/>
    </row>
    <row r="9" spans="1:56" ht="39.950000000000003" customHeight="1" x14ac:dyDescent="0.25">
      <c r="A9" s="24"/>
      <c r="B9" s="11">
        <v>2</v>
      </c>
      <c r="C9" s="77" t="str">
        <f ca="1">+OFFSET(Hoja1!$F$1,MATCH($E$4,Hoja1!$F$1:$F$148,0)+B9,1)</f>
        <v>Planes de mejoramiento de procesos con cierre de actividades.</v>
      </c>
      <c r="D9" s="78"/>
      <c r="E9" s="78"/>
      <c r="F9" s="78"/>
      <c r="G9" s="10" t="s">
        <v>218</v>
      </c>
      <c r="H9" s="105"/>
      <c r="I9" s="106"/>
      <c r="J9" s="106"/>
      <c r="K9" s="106"/>
      <c r="L9" s="106"/>
      <c r="M9" s="107"/>
    </row>
    <row r="10" spans="1:56" ht="39.950000000000003" customHeight="1" x14ac:dyDescent="0.25">
      <c r="A10" s="39"/>
      <c r="B10" s="40">
        <v>3</v>
      </c>
      <c r="C10" s="77" t="str">
        <f ca="1">+OFFSET(Hoja1!$F$1,MATCH($E$4,Hoja1!$F$1:$F$148,0)+B10,1)</f>
        <v>Actividades de sensibilización fomento para la cultura del control (Capacitaciones, talleres, campañas, etc.)</v>
      </c>
      <c r="D10" s="78"/>
      <c r="E10" s="78"/>
      <c r="F10" s="78"/>
      <c r="G10" s="10" t="s">
        <v>218</v>
      </c>
      <c r="H10" s="108"/>
      <c r="I10" s="109"/>
      <c r="J10" s="109"/>
      <c r="K10" s="109"/>
      <c r="L10" s="109"/>
      <c r="M10" s="110"/>
    </row>
    <row r="11" spans="1:56" ht="6.75" customHeight="1" x14ac:dyDescent="0.25">
      <c r="A11" s="25"/>
      <c r="B11" s="7"/>
      <c r="C11" s="4"/>
      <c r="D11" s="4"/>
      <c r="E11" s="4"/>
      <c r="F11" s="4"/>
      <c r="G11" s="5"/>
      <c r="H11" s="5"/>
      <c r="I11" s="5"/>
      <c r="J11" s="5"/>
      <c r="K11" s="5"/>
      <c r="L11" s="5"/>
      <c r="M11" s="21"/>
    </row>
    <row r="12" spans="1:56" ht="6.75" customHeight="1" x14ac:dyDescent="0.25">
      <c r="A12" s="25"/>
      <c r="B12" s="7"/>
      <c r="C12" s="4"/>
      <c r="D12" s="4"/>
      <c r="E12" s="4"/>
      <c r="F12" s="4"/>
      <c r="G12" s="5"/>
      <c r="H12" s="5"/>
      <c r="I12" s="5"/>
      <c r="J12" s="5"/>
      <c r="K12" s="5"/>
      <c r="L12" s="5"/>
      <c r="M12" s="21"/>
    </row>
    <row r="13" spans="1:56" ht="5.25" customHeight="1" x14ac:dyDescent="0.25">
      <c r="A13" s="25"/>
      <c r="B13" s="7"/>
      <c r="C13" s="4"/>
      <c r="D13" s="4"/>
      <c r="E13" s="4"/>
      <c r="F13" s="4"/>
      <c r="G13" s="5"/>
      <c r="H13" s="5"/>
      <c r="I13" s="5"/>
      <c r="J13" s="5"/>
      <c r="K13" s="5"/>
      <c r="L13" s="5"/>
      <c r="M13" s="2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56" ht="20.25" customHeight="1" x14ac:dyDescent="0.25">
      <c r="A14" s="81" t="s">
        <v>191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x14ac:dyDescent="0.25">
      <c r="A15" s="95" t="s">
        <v>263</v>
      </c>
      <c r="B15" s="96"/>
      <c r="C15" s="96"/>
      <c r="D15" s="97"/>
      <c r="E15" s="91" t="s">
        <v>222</v>
      </c>
      <c r="F15" s="91"/>
      <c r="G15" s="91"/>
      <c r="H15" s="91"/>
      <c r="I15" s="91"/>
      <c r="J15" s="91"/>
      <c r="K15" s="91"/>
      <c r="L15" s="91"/>
      <c r="M15" s="92"/>
    </row>
    <row r="16" spans="1:56" x14ac:dyDescent="0.25">
      <c r="A16" s="98" t="s">
        <v>264</v>
      </c>
      <c r="B16" s="99"/>
      <c r="C16" s="99"/>
      <c r="D16" s="100"/>
      <c r="E16" s="93" t="s">
        <v>240</v>
      </c>
      <c r="F16" s="93"/>
      <c r="G16" s="93"/>
      <c r="H16" s="93"/>
      <c r="I16" s="93"/>
      <c r="J16" s="93"/>
      <c r="K16" s="93"/>
      <c r="L16" s="93"/>
      <c r="M16" s="94"/>
    </row>
    <row r="17" spans="1:13" x14ac:dyDescent="0.25">
      <c r="A17" s="101" t="s">
        <v>265</v>
      </c>
      <c r="B17" s="85"/>
      <c r="C17" s="85"/>
      <c r="D17" s="86"/>
      <c r="E17" s="87" t="s">
        <v>232</v>
      </c>
      <c r="F17" s="87"/>
      <c r="G17" s="87"/>
      <c r="H17" s="87"/>
      <c r="I17" s="87"/>
      <c r="J17" s="87"/>
      <c r="K17" s="87"/>
      <c r="L17" s="87"/>
      <c r="M17" s="88"/>
    </row>
    <row r="18" spans="1:13" ht="41.45" customHeight="1" x14ac:dyDescent="0.25">
      <c r="A18" s="41"/>
      <c r="B18" s="42"/>
      <c r="C18" s="66" t="s">
        <v>192</v>
      </c>
      <c r="D18" s="66" t="s">
        <v>205</v>
      </c>
      <c r="E18" s="43" t="s">
        <v>193</v>
      </c>
      <c r="F18" s="43" t="s">
        <v>162</v>
      </c>
      <c r="G18" s="43" t="s">
        <v>194</v>
      </c>
      <c r="H18" s="43" t="s">
        <v>195</v>
      </c>
      <c r="I18" s="43" t="s">
        <v>196</v>
      </c>
      <c r="J18" s="43" t="s">
        <v>197</v>
      </c>
      <c r="K18" s="90" t="s">
        <v>198</v>
      </c>
      <c r="L18" s="90"/>
      <c r="M18" s="44" t="s">
        <v>199</v>
      </c>
    </row>
    <row r="19" spans="1:13" ht="125.25" customHeight="1" thickBot="1" x14ac:dyDescent="0.3">
      <c r="A19" s="45">
        <v>-1</v>
      </c>
      <c r="B19" s="46"/>
      <c r="C19" s="47" t="s">
        <v>266</v>
      </c>
      <c r="D19" s="48" t="s">
        <v>203</v>
      </c>
      <c r="E19" s="32" t="str">
        <f ca="1">+IF($D19="Aplica",OFFSET(Hoja2!$C$2,MATCH(VLOOKUP($E$15,Hoja1!$G$1:$I$148,2,FALSE),Hoja2!$C$2:$C$58,0)+$A19,2),$D19)</f>
        <v>De fácil comprensión, que permita  al usuario hacer uso de manera sencilla.</v>
      </c>
      <c r="F19" s="32" t="str">
        <f ca="1">+IF($D19="Aplica",OFFSET(Hoja2!$C$2,MATCH(VLOOKUP($E$15,Hoja1!$G$1:$I$148,2,FALSE),Hoja2!$C$2:$C$58,0)+$A19,3),$D19)</f>
        <v>Revisión y aprobación por parte Profesionales de la Oficina de Control Interno</v>
      </c>
      <c r="G19" s="32" t="str">
        <f ca="1">+IF($D19="Aplica",OFFSET(Hoja2!$C$2,MATCH(VLOOKUP($E$15,Hoja1!$G$1:$I$148,2,FALSE),Hoja2!$C$2:$C$58,0)+$A19,4),$D19)</f>
        <v>Profesionales de la Oficina de Control Interno</v>
      </c>
      <c r="H19" s="33" t="str">
        <f ca="1">+IF($D19="Aplica",OFFSET(Hoja2!$C$2,MATCH(VLOOKUP($E$15,Hoja1!$G$1:$I$148,2,FALSE),Hoja2!$C$2:$C$58,0)+$A19,5),$D19)</f>
        <v>La establecida por la ley</v>
      </c>
      <c r="I19" s="33" t="s">
        <v>258</v>
      </c>
      <c r="J19" s="114" t="str">
        <f ca="1">+OFFSET(Hoja2!$C$2,MATCH(VLOOKUP($E$15,Hoja1!$G$1:$I$148,2,FALSE),Hoja2!$C$2:$C$58,0)+$A19,7)</f>
        <v>No aplica.
Los infomes emitidos para entes externos, siempre mantienen las respectivas evidencias, previamente verificadas.</v>
      </c>
      <c r="K19" s="114" t="str">
        <f ca="1">+OFFSET(Hoja2!$C$2,MATCH(VLOOKUP($E$15,Hoja1!$G$1:$I$148,2,FALSE),Hoja2!$C$2:$C$58,0)+$A19,8)</f>
        <v>No aplica.</v>
      </c>
      <c r="L19" s="114"/>
      <c r="M19" s="117" t="str">
        <f ca="1">+IF($D19="Aplica",OFFSET(Hoja2!$C$2,MATCH(VLOOKUP($E$15,Hoja1!$G$1:$I$148,2,FALSE),Hoja2!$C$2:$C$58,0)+$A19,9),$D19)</f>
        <v>Jefe de la Oficina de Control Interno</v>
      </c>
    </row>
    <row r="20" spans="1:13" ht="84.75" customHeight="1" thickBot="1" x14ac:dyDescent="0.3">
      <c r="A20" s="45">
        <v>0</v>
      </c>
      <c r="B20" s="46"/>
      <c r="C20" s="49" t="s">
        <v>267</v>
      </c>
      <c r="D20" s="50" t="s">
        <v>203</v>
      </c>
      <c r="E20" s="30" t="str">
        <f ca="1">+IF($D20="Aplica",OFFSET(Hoja2!$C$2,MATCH(VLOOKUP($E$15,Hoja1!$G$1:$I$148,2,FALSE),Hoja2!$C$2:$C$58,0)+$A20,2),$D20)</f>
        <v>Que los datos entregados estén validados, sean coherentes con el propósito y permitan credibilidad para su uso por parte del usuario.</v>
      </c>
      <c r="F20" s="30" t="str">
        <f ca="1">+IF($D20="Aplica",OFFSET(Hoja2!$C$2,MATCH(VLOOKUP($E$15,Hoja1!$G$1:$I$148,2,FALSE),Hoja2!$C$2:$C$58,0)+$A20,3),$D20)</f>
        <v>Validación por parte de los profesionales y la Jefe de la Oficina de Control Interno.</v>
      </c>
      <c r="G20" s="30" t="s">
        <v>246</v>
      </c>
      <c r="H20" s="31" t="str">
        <f ca="1">+IF($D20="Aplica",OFFSET(Hoja2!$C$2,MATCH(VLOOKUP($E$15,Hoja1!$G$1:$I$148,2,FALSE),Hoja2!$C$2:$C$58,0)+$A20,5),$D20)</f>
        <v>Cada vez que se elabora un informe</v>
      </c>
      <c r="I20" s="31" t="str">
        <f ca="1">+IF($D20="Aplica",OFFSET(Hoja2!$C$2,MATCH(VLOOKUP($E$15,Hoja1!$G$1:$I$148,2,FALSE),Hoja2!$C$2:$C$58,0)+$A20,6),$D20)</f>
        <v>En las herramientas con las que cuenta, la Función Pública</v>
      </c>
      <c r="J20" s="115"/>
      <c r="K20" s="115"/>
      <c r="L20" s="115"/>
      <c r="M20" s="117"/>
    </row>
    <row r="21" spans="1:13" ht="90" customHeight="1" thickBot="1" x14ac:dyDescent="0.3">
      <c r="A21" s="45">
        <v>1</v>
      </c>
      <c r="B21" s="46"/>
      <c r="C21" s="49" t="s">
        <v>269</v>
      </c>
      <c r="D21" s="50" t="s">
        <v>203</v>
      </c>
      <c r="E21" s="30" t="str">
        <f ca="1">+IF($D21="Aplica",OFFSET(Hoja2!$C$2,MATCH(VLOOKUP($E$15,Hoja1!$G$1:$I$148,2,FALSE),Hoja2!$C$2:$C$58,0)+$A21,2),$D21)</f>
        <v xml:space="preserve">Que se ajuste a los lineamientos aplicables según las disposiciones legales. </v>
      </c>
      <c r="F21" s="30" t="s">
        <v>249</v>
      </c>
      <c r="G21" s="30" t="s">
        <v>246</v>
      </c>
      <c r="H21" s="31" t="s">
        <v>250</v>
      </c>
      <c r="I21" s="31" t="str">
        <f ca="1">+IF($D21="Aplica",OFFSET(Hoja2!$C$2,MATCH(VLOOKUP($E$15,Hoja1!$G$1:$I$148,2,FALSE),Hoja2!$C$2:$C$58,0)+$A21,6),$D21)</f>
        <v>Normatividad y lineamientos externos.</v>
      </c>
      <c r="J21" s="115"/>
      <c r="K21" s="115"/>
      <c r="L21" s="115"/>
      <c r="M21" s="117"/>
    </row>
    <row r="22" spans="1:13" ht="121.5" customHeight="1" x14ac:dyDescent="0.25">
      <c r="A22" s="45">
        <v>2</v>
      </c>
      <c r="B22" s="46"/>
      <c r="C22" s="51" t="s">
        <v>268</v>
      </c>
      <c r="D22" s="52" t="s">
        <v>203</v>
      </c>
      <c r="E22" s="28" t="str">
        <f ca="1">+IF($D22="Aplica",OFFSET(Hoja2!$C$2,MATCH(VLOOKUP($E$15,Hoja1!$G$1:$I$148,2,FALSE),Hoja2!$C$2:$C$58,0)+$A22,2),$D22)</f>
        <v xml:space="preserve">Que su desarrollo se cumpla en los tiempos planificados y su entrega sea la acordada con las partes interesadas. </v>
      </c>
      <c r="F22" s="28" t="str">
        <f ca="1">+IF($D22="Aplica",OFFSET(Hoja2!$C$2,MATCH(VLOOKUP($E$15,Hoja1!$G$1:$I$148,2,FALSE),Hoja2!$C$2:$C$58,0)+$A22,3),$D22)</f>
        <v>Programa de auditorias y seguimientos de la vigencia</v>
      </c>
      <c r="G22" s="28" t="s">
        <v>246</v>
      </c>
      <c r="H22" s="29" t="s">
        <v>253</v>
      </c>
      <c r="I22" s="29" t="s">
        <v>258</v>
      </c>
      <c r="J22" s="116"/>
      <c r="K22" s="116"/>
      <c r="L22" s="116"/>
      <c r="M22" s="118"/>
    </row>
    <row r="23" spans="1:13" ht="7.5" customHeight="1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ht="15.75" customHeight="1" x14ac:dyDescent="0.25">
      <c r="A24" s="95" t="s">
        <v>263</v>
      </c>
      <c r="B24" s="96"/>
      <c r="C24" s="96"/>
      <c r="D24" s="97"/>
      <c r="E24" s="91" t="s">
        <v>236</v>
      </c>
      <c r="F24" s="91"/>
      <c r="G24" s="91"/>
      <c r="H24" s="91"/>
      <c r="I24" s="91"/>
      <c r="J24" s="91"/>
      <c r="K24" s="91"/>
      <c r="L24" s="91"/>
      <c r="M24" s="92"/>
    </row>
    <row r="25" spans="1:13" ht="15.75" customHeight="1" x14ac:dyDescent="0.25">
      <c r="A25" s="98" t="s">
        <v>264</v>
      </c>
      <c r="B25" s="99"/>
      <c r="C25" s="99"/>
      <c r="D25" s="100"/>
      <c r="E25" s="93" t="s">
        <v>241</v>
      </c>
      <c r="F25" s="93"/>
      <c r="G25" s="93"/>
      <c r="H25" s="93"/>
      <c r="I25" s="93"/>
      <c r="J25" s="93"/>
      <c r="K25" s="93"/>
      <c r="L25" s="93"/>
      <c r="M25" s="94"/>
    </row>
    <row r="26" spans="1:13" ht="15.75" customHeight="1" thickBot="1" x14ac:dyDescent="0.3">
      <c r="A26" s="84" t="s">
        <v>265</v>
      </c>
      <c r="B26" s="85"/>
      <c r="C26" s="85"/>
      <c r="D26" s="86"/>
      <c r="E26" s="87" t="s">
        <v>232</v>
      </c>
      <c r="F26" s="87"/>
      <c r="G26" s="87"/>
      <c r="H26" s="87"/>
      <c r="I26" s="87"/>
      <c r="J26" s="87"/>
      <c r="K26" s="87"/>
      <c r="L26" s="87"/>
      <c r="M26" s="88"/>
    </row>
    <row r="27" spans="1:13" ht="32.25" thickBot="1" x14ac:dyDescent="0.3">
      <c r="A27" s="41"/>
      <c r="B27" s="42"/>
      <c r="C27" s="67" t="s">
        <v>192</v>
      </c>
      <c r="D27" s="67" t="s">
        <v>205</v>
      </c>
      <c r="E27" s="53" t="s">
        <v>193</v>
      </c>
      <c r="F27" s="53" t="s">
        <v>162</v>
      </c>
      <c r="G27" s="53" t="s">
        <v>194</v>
      </c>
      <c r="H27" s="53" t="s">
        <v>195</v>
      </c>
      <c r="I27" s="53" t="s">
        <v>196</v>
      </c>
      <c r="J27" s="53" t="s">
        <v>197</v>
      </c>
      <c r="K27" s="89" t="s">
        <v>198</v>
      </c>
      <c r="L27" s="89"/>
      <c r="M27" s="54" t="s">
        <v>199</v>
      </c>
    </row>
    <row r="28" spans="1:13" ht="138.75" customHeight="1" x14ac:dyDescent="0.25">
      <c r="A28" s="45">
        <v>-1</v>
      </c>
      <c r="B28" s="46"/>
      <c r="C28" s="55" t="s">
        <v>266</v>
      </c>
      <c r="D28" s="56" t="s">
        <v>203</v>
      </c>
      <c r="E28" s="26" t="str">
        <f ca="1">+IF($D28="Aplica",OFFSET(Hoja2!$C$2,MATCH(VLOOKUP($E$15,Hoja1!$G$1:$I$148,2,FALSE),Hoja2!$C$2:$C$58,0)+$A28,2),$D28)</f>
        <v>De fácil comprensión, que permita  al usuario hacer uso de manera sencilla.</v>
      </c>
      <c r="F28" s="26" t="str">
        <f ca="1">+IF($D28="Aplica",OFFSET(Hoja2!$C$2,MATCH(VLOOKUP($E$15,Hoja1!$G$1:$I$148,2,FALSE),Hoja2!$C$2:$C$58,0)+$A28,3),$D28)</f>
        <v>Revisión y aprobación por parte Profesionales de la Oficina de Control Interno</v>
      </c>
      <c r="G28" s="26" t="str">
        <f ca="1">+IF($D28="Aplica",OFFSET(Hoja2!$C$2,MATCH(VLOOKUP($E$15,Hoja1!$G$1:$I$148,2,FALSE),Hoja2!$C$2:$C$58,0)+$A28,4),$D28)</f>
        <v>Profesionales de la Oficina de Control Interno</v>
      </c>
      <c r="H28" s="27" t="s">
        <v>254</v>
      </c>
      <c r="I28" s="27" t="s">
        <v>259</v>
      </c>
      <c r="J28" s="111" t="s">
        <v>239</v>
      </c>
      <c r="K28" s="111" t="str">
        <f ca="1">+OFFSET(Hoja2!$C$2,MATCH(VLOOKUP($E$15,Hoja1!$G$1:$I$148,2,FALSE),Hoja2!$C$2:$C$58,0)+$A28,8)</f>
        <v>No aplica.</v>
      </c>
      <c r="L28" s="111"/>
      <c r="M28" s="119" t="str">
        <f ca="1">+IF($D28="Aplica",OFFSET(Hoja2!$C$2,MATCH(VLOOKUP($E$15,Hoja1!$G$1:$I$148,2,FALSE),Hoja2!$C$2:$C$58,0)+$A28,9),$D28)</f>
        <v>Jefe de la Oficina de Control Interno</v>
      </c>
    </row>
    <row r="29" spans="1:13" ht="112.5" customHeight="1" x14ac:dyDescent="0.25">
      <c r="A29" s="45">
        <v>0</v>
      </c>
      <c r="B29" s="46"/>
      <c r="C29" s="55" t="s">
        <v>267</v>
      </c>
      <c r="D29" s="56" t="s">
        <v>203</v>
      </c>
      <c r="E29" s="26" t="str">
        <f ca="1">+IF($D29="Aplica",OFFSET(Hoja2!$C$2,MATCH(VLOOKUP($E$15,Hoja1!$G$1:$I$148,2,FALSE),Hoja2!$C$2:$C$58,0)+$A29,2),$D29)</f>
        <v>Que los datos entregados estén validados, sean coherentes con el propósito y permitan credibilidad para su uso por parte del usuario.</v>
      </c>
      <c r="F29" s="26" t="str">
        <f ca="1">+IF($D29="Aplica",OFFSET(Hoja2!$C$2,MATCH(VLOOKUP($E$15,Hoja1!$G$1:$I$148,2,FALSE),Hoja2!$C$2:$C$58,0)+$A29,3),$D29)</f>
        <v>Validación por parte de los profesionales y la Jefe de la Oficina de Control Interno.</v>
      </c>
      <c r="G29" s="26" t="s">
        <v>246</v>
      </c>
      <c r="H29" s="27" t="str">
        <f ca="1">+IF($D29="Aplica",OFFSET(Hoja2!$C$2,MATCH(VLOOKUP($E$15,Hoja1!$G$1:$I$148,2,FALSE),Hoja2!$C$2:$C$58,0)+$A29,5),$D29)</f>
        <v>Cada vez que se elabora un informe</v>
      </c>
      <c r="I29" s="27" t="s">
        <v>255</v>
      </c>
      <c r="J29" s="111"/>
      <c r="K29" s="111"/>
      <c r="L29" s="111"/>
      <c r="M29" s="117"/>
    </row>
    <row r="30" spans="1:13" ht="87" customHeight="1" x14ac:dyDescent="0.25">
      <c r="A30" s="45">
        <v>1</v>
      </c>
      <c r="B30" s="46"/>
      <c r="C30" s="55" t="s">
        <v>269</v>
      </c>
      <c r="D30" s="56" t="s">
        <v>203</v>
      </c>
      <c r="E30" s="26" t="str">
        <f ca="1">+IF($D30="Aplica",OFFSET(Hoja2!$C$2,MATCH(VLOOKUP($E$15,Hoja1!$G$1:$I$148,2,FALSE),Hoja2!$C$2:$C$58,0)+$A30,2),$D30)</f>
        <v xml:space="preserve">Que se ajuste a los lineamientos aplicables según las disposiciones legales. </v>
      </c>
      <c r="F30" s="26" t="s">
        <v>249</v>
      </c>
      <c r="G30" s="26" t="s">
        <v>246</v>
      </c>
      <c r="H30" s="27" t="s">
        <v>250</v>
      </c>
      <c r="I30" s="27" t="s">
        <v>256</v>
      </c>
      <c r="J30" s="111"/>
      <c r="K30" s="111"/>
      <c r="L30" s="111"/>
      <c r="M30" s="117"/>
    </row>
    <row r="31" spans="1:13" ht="126" customHeight="1" thickBot="1" x14ac:dyDescent="0.3">
      <c r="A31" s="57">
        <v>2</v>
      </c>
      <c r="B31" s="58"/>
      <c r="C31" s="59" t="s">
        <v>268</v>
      </c>
      <c r="D31" s="60" t="s">
        <v>203</v>
      </c>
      <c r="E31" s="37" t="str">
        <f ca="1">+IF($D31="Aplica",OFFSET(Hoja2!$C$2,MATCH(VLOOKUP($E$15,Hoja1!$G$1:$I$148,2,FALSE),Hoja2!$C$2:$C$58,0)+$A31,2),$D31)</f>
        <v xml:space="preserve">Que su desarrollo se cumpla en los tiempos planificados y su entrega sea la acordada con las partes interesadas. </v>
      </c>
      <c r="F31" s="37" t="str">
        <f ca="1">+IF($D31="Aplica",OFFSET(Hoja2!$C$2,MATCH(VLOOKUP($E$15,Hoja1!$G$1:$I$148,2,FALSE),Hoja2!$C$2:$C$58,0)+$A31,3),$D31)</f>
        <v>Programa de auditorias y seguimientos de la vigencia</v>
      </c>
      <c r="G31" s="37" t="s">
        <v>246</v>
      </c>
      <c r="H31" s="38" t="s">
        <v>253</v>
      </c>
      <c r="I31" s="38" t="s">
        <v>257</v>
      </c>
      <c r="J31" s="112"/>
      <c r="K31" s="112"/>
      <c r="L31" s="112"/>
      <c r="M31" s="120"/>
    </row>
    <row r="33" spans="1:13" ht="15.75" hidden="1" customHeight="1" x14ac:dyDescent="0.25">
      <c r="A33" s="113" t="s">
        <v>202</v>
      </c>
      <c r="B33" s="113"/>
      <c r="C33" s="113"/>
      <c r="D33" s="113"/>
      <c r="E33" s="91"/>
      <c r="F33" s="91"/>
      <c r="G33" s="91"/>
      <c r="H33" s="91"/>
      <c r="I33" s="91"/>
      <c r="J33" s="91"/>
      <c r="K33" s="91"/>
      <c r="L33" s="91"/>
      <c r="M33" s="91"/>
    </row>
    <row r="34" spans="1:13" ht="15.75" hidden="1" customHeight="1" x14ac:dyDescent="0.25">
      <c r="A34" s="121" t="s">
        <v>189</v>
      </c>
      <c r="B34" s="121"/>
      <c r="C34" s="121"/>
      <c r="D34" s="121"/>
      <c r="E34" s="122" t="e">
        <f>VLOOKUP($E$33,Hoja1!$G$1:$K$148,4,FALSE)</f>
        <v>#N/A</v>
      </c>
      <c r="F34" s="122"/>
      <c r="G34" s="122"/>
      <c r="H34" s="122"/>
      <c r="I34" s="122"/>
      <c r="J34" s="122"/>
      <c r="K34" s="122"/>
      <c r="L34" s="122"/>
      <c r="M34" s="122"/>
    </row>
    <row r="35" spans="1:13" ht="15.75" hidden="1" customHeight="1" thickBot="1" x14ac:dyDescent="0.25">
      <c r="A35" s="121" t="s">
        <v>201</v>
      </c>
      <c r="B35" s="121"/>
      <c r="C35" s="123"/>
      <c r="D35" s="123"/>
      <c r="E35" s="87" t="e">
        <f>VLOOKUP($E$33,Hoja1!$G$1:$K$148,5,FALSE)</f>
        <v>#N/A</v>
      </c>
      <c r="F35" s="87"/>
      <c r="G35" s="87"/>
      <c r="H35" s="87"/>
      <c r="I35" s="87"/>
      <c r="J35" s="87"/>
      <c r="K35" s="87"/>
      <c r="L35" s="87"/>
      <c r="M35" s="87"/>
    </row>
    <row r="36" spans="1:13" ht="32.25" hidden="1" thickBot="1" x14ac:dyDescent="0.3">
      <c r="A36" s="61"/>
      <c r="B36" s="42"/>
      <c r="C36" s="62" t="s">
        <v>192</v>
      </c>
      <c r="D36" s="62" t="s">
        <v>205</v>
      </c>
      <c r="E36" s="62" t="s">
        <v>193</v>
      </c>
      <c r="F36" s="62" t="s">
        <v>162</v>
      </c>
      <c r="G36" s="62" t="s">
        <v>194</v>
      </c>
      <c r="H36" s="62" t="s">
        <v>195</v>
      </c>
      <c r="I36" s="62" t="s">
        <v>196</v>
      </c>
      <c r="J36" s="62" t="s">
        <v>197</v>
      </c>
      <c r="K36" s="124" t="s">
        <v>198</v>
      </c>
      <c r="L36" s="124"/>
      <c r="M36" s="62" t="s">
        <v>199</v>
      </c>
    </row>
    <row r="37" spans="1:13" ht="88.5" hidden="1" customHeight="1" thickBot="1" x14ac:dyDescent="0.3">
      <c r="A37" s="63">
        <v>-1</v>
      </c>
      <c r="B37" s="46"/>
      <c r="C37" s="64" t="s">
        <v>215</v>
      </c>
      <c r="D37" s="65"/>
      <c r="E37" s="12">
        <f ca="1">+IF($D37="Aplica",OFFSET(Hoja2!$C$2,MATCH(VLOOKUP($E$33,Hoja1!$G$1:$I$148,2,FALSE),Hoja2!$C$2:$C$58,0)+$A37,2),$D37)</f>
        <v>0</v>
      </c>
      <c r="F37" s="12">
        <f ca="1">+IF($D37="Aplica",OFFSET(Hoja2!$C$2,MATCH(VLOOKUP($E$33,Hoja1!$G$1:$I$148,2,FALSE),Hoja2!$C$2:$C$58,0)+$A37,3),$D37)</f>
        <v>0</v>
      </c>
      <c r="G37" s="12">
        <f ca="1">+IF($D37="Aplica",OFFSET(Hoja2!$C$2,MATCH(VLOOKUP($E$33,Hoja1!$G$1:$I$148,2,FALSE),Hoja2!$C$2:$C$58,0)+$A37,4),$D37)</f>
        <v>0</v>
      </c>
      <c r="H37" s="12">
        <f ca="1">+IF($D37="Aplica",OFFSET(Hoja2!$C$2,MATCH(VLOOKUP($E$33,Hoja1!$G$1:$I$148,2,FALSE),Hoja2!$C$2:$C$58,0)+$A37,5),$D37)</f>
        <v>0</v>
      </c>
      <c r="I37" s="12">
        <f ca="1">+IF($D37="Aplica",OFFSET(Hoja2!$C$2,MATCH(VLOOKUP($E$33,Hoja1!$G$1:$I$148,2,FALSE),Hoja2!$C$2:$C$58,0)+$A37,6),$D37)</f>
        <v>0</v>
      </c>
      <c r="J37" s="125" t="e">
        <f ca="1">+OFFSET(Hoja2!$C$2,MATCH(VLOOKUP($E$33,Hoja1!$G$1:$I$148,2,FALSE),Hoja2!$C$2:$C$58,0)+$A37,7)</f>
        <v>#N/A</v>
      </c>
      <c r="K37" s="125" t="e">
        <f ca="1">+OFFSET(Hoja2!$C$2,MATCH(VLOOKUP($E$33,Hoja1!$G$1:$I$148,2,FALSE),Hoja2!$C$2:$C$58,0)+$A37,8)</f>
        <v>#N/A</v>
      </c>
      <c r="L37" s="125"/>
      <c r="M37" s="13">
        <f ca="1">+IF($D37="Aplica",OFFSET(Hoja2!$C$2,MATCH(VLOOKUP($E$33,Hoja1!$G$1:$I$148,2,FALSE),Hoja2!$C$2:$C$58,0)+$A37,9),$D37)</f>
        <v>0</v>
      </c>
    </row>
    <row r="38" spans="1:13" ht="105" hidden="1" customHeight="1" thickBot="1" x14ac:dyDescent="0.3">
      <c r="A38" s="63">
        <v>0</v>
      </c>
      <c r="B38" s="46"/>
      <c r="C38" s="64" t="s">
        <v>216</v>
      </c>
      <c r="D38" s="65"/>
      <c r="E38" s="12">
        <f ca="1">+IF($D38="Aplica",OFFSET(Hoja2!$C$2,MATCH(VLOOKUP($E$33,Hoja1!$G$1:$I$148,2,FALSE),Hoja2!$C$2:$C$58,0)+$A38,2),$D38)</f>
        <v>0</v>
      </c>
      <c r="F38" s="12">
        <f ca="1">+IF($D38="Aplica",OFFSET(Hoja2!$C$2,MATCH(VLOOKUP($E$33,Hoja1!$G$1:$I$148,2,FALSE),Hoja2!$C$2:$C$58,0)+$A38,3),$D38)</f>
        <v>0</v>
      </c>
      <c r="G38" s="12">
        <f ca="1">+IF($D38="Aplica",OFFSET(Hoja2!$C$2,MATCH(VLOOKUP($E$33,Hoja1!$G$1:$I$148,2,FALSE),Hoja2!$C$2:$C$58,0)+$A38,4),$D38)</f>
        <v>0</v>
      </c>
      <c r="H38" s="12">
        <f ca="1">+IF($D38="Aplica",OFFSET(Hoja2!$C$2,MATCH(VLOOKUP($E$33,Hoja1!$G$1:$I$148,2,FALSE),Hoja2!$C$2:$C$58,0)+$A38,5),$D38)</f>
        <v>0</v>
      </c>
      <c r="I38" s="12">
        <f ca="1">+IF($D38="Aplica",OFFSET(Hoja2!$C$2,MATCH(VLOOKUP($E$33,Hoja1!$G$1:$I$148,2,FALSE),Hoja2!$C$2:$C$58,0)+$A38,6),$D38)</f>
        <v>0</v>
      </c>
      <c r="J38" s="125"/>
      <c r="K38" s="125"/>
      <c r="L38" s="125"/>
      <c r="M38" s="13">
        <f ca="1">+IF($D38="Aplica",OFFSET(Hoja2!$C$2,MATCH(VLOOKUP($E$33,Hoja1!$G$1:$I$148,2,FALSE),Hoja2!$C$2:$C$58,0)+$A38,9),$D38)</f>
        <v>0</v>
      </c>
    </row>
    <row r="39" spans="1:13" ht="112.5" hidden="1" customHeight="1" thickBot="1" x14ac:dyDescent="0.3">
      <c r="A39" s="63">
        <v>1</v>
      </c>
      <c r="B39" s="46"/>
      <c r="C39" s="64" t="s">
        <v>270</v>
      </c>
      <c r="D39" s="65"/>
      <c r="E39" s="12">
        <f ca="1">+IF($D39="Aplica",OFFSET(Hoja2!$C$2,MATCH(VLOOKUP($E$33,Hoja1!$G$1:$I$148,2,FALSE),Hoja2!$C$2:$C$58,0)+$A39,2),$D39)</f>
        <v>0</v>
      </c>
      <c r="F39" s="12">
        <f ca="1">+IF($D39="Aplica",OFFSET(Hoja2!$C$2,MATCH(VLOOKUP($E$33,Hoja1!$G$1:$I$148,2,FALSE),Hoja2!$C$2:$C$58,0)+$A39,3),$D39)</f>
        <v>0</v>
      </c>
      <c r="G39" s="12">
        <f ca="1">+IF($D39="Aplica",OFFSET(Hoja2!$C$2,MATCH(VLOOKUP($E$33,Hoja1!$G$1:$I$148,2,FALSE),Hoja2!$C$2:$C$58,0)+$A39,4),$D39)</f>
        <v>0</v>
      </c>
      <c r="H39" s="12">
        <f ca="1">+IF($D39="Aplica",OFFSET(Hoja2!$C$2,MATCH(VLOOKUP($E$33,Hoja1!$G$1:$I$148,2,FALSE),Hoja2!$C$2:$C$58,0)+$A39,5),$D39)</f>
        <v>0</v>
      </c>
      <c r="I39" s="12">
        <f ca="1">+IF($D39="Aplica",OFFSET(Hoja2!$C$2,MATCH(VLOOKUP($E$33,Hoja1!$G$1:$I$148,2,FALSE),Hoja2!$C$2:$C$58,0)+$A39,6),$D39)</f>
        <v>0</v>
      </c>
      <c r="J39" s="125"/>
      <c r="K39" s="125"/>
      <c r="L39" s="125"/>
      <c r="M39" s="13">
        <f ca="1">+IF($D39="Aplica",OFFSET(Hoja2!$C$2,MATCH(VLOOKUP($E$33,Hoja1!$G$1:$I$148,2,FALSE),Hoja2!$C$2:$C$58,0)+$A39,9),$D39)</f>
        <v>0</v>
      </c>
    </row>
    <row r="40" spans="1:13" ht="97.5" hidden="1" customHeight="1" thickBot="1" x14ac:dyDescent="0.3">
      <c r="A40" s="63">
        <v>2</v>
      </c>
      <c r="B40" s="46"/>
      <c r="C40" s="64" t="s">
        <v>217</v>
      </c>
      <c r="D40" s="65"/>
      <c r="E40" s="12">
        <f ca="1">+IF($D40="Aplica",OFFSET(Hoja2!$C$2,MATCH(VLOOKUP($E$33,Hoja1!$G$1:$I$148,2,FALSE),Hoja2!$C$2:$C$58,0)+$A40,2),$D40)</f>
        <v>0</v>
      </c>
      <c r="F40" s="12">
        <f ca="1">+IF($D40="Aplica",OFFSET(Hoja2!$C$2,MATCH(VLOOKUP($E$33,Hoja1!$G$1:$I$148,2,FALSE),Hoja2!$C$2:$C$58,0)+$A40,3),$D40)</f>
        <v>0</v>
      </c>
      <c r="G40" s="12">
        <f ca="1">+IF($D40="Aplica",OFFSET(Hoja2!$C$2,MATCH(VLOOKUP($E$33,Hoja1!$G$1:$I$148,2,FALSE),Hoja2!$C$2:$C$58,0)+$A40,4),$D40)</f>
        <v>0</v>
      </c>
      <c r="H40" s="12">
        <f ca="1">+IF($D40="Aplica",OFFSET(Hoja2!$C$2,MATCH(VLOOKUP($E$33,Hoja1!$G$1:$I$148,2,FALSE),Hoja2!$C$2:$C$58,0)+$A40,5),$D40)</f>
        <v>0</v>
      </c>
      <c r="I40" s="12">
        <f ca="1">+IF($D40="Aplica",OFFSET(Hoja2!$C$2,MATCH(VLOOKUP($E$33,Hoja1!$G$1:$I$148,2,FALSE),Hoja2!$C$2:$C$58,0)+$A40,6),$D40)</f>
        <v>0</v>
      </c>
      <c r="J40" s="125"/>
      <c r="K40" s="125"/>
      <c r="L40" s="125"/>
      <c r="M40" s="13">
        <f ca="1">+IF($D40="Aplica",OFFSET(Hoja2!$C$2,MATCH(VLOOKUP($E$33,Hoja1!$G$1:$I$148,2,FALSE),Hoja2!$C$2:$C$58,0)+$A40,9),$D40)</f>
        <v>0</v>
      </c>
    </row>
    <row r="41" spans="1:13" hidden="1" x14ac:dyDescent="0.25"/>
    <row r="42" spans="1:13" ht="15.75" hidden="1" customHeight="1" x14ac:dyDescent="0.25">
      <c r="A42" s="113" t="s">
        <v>202</v>
      </c>
      <c r="B42" s="113"/>
      <c r="C42" s="113"/>
      <c r="D42" s="113"/>
      <c r="E42" s="91"/>
      <c r="F42" s="91"/>
      <c r="G42" s="91"/>
      <c r="H42" s="91"/>
      <c r="I42" s="91"/>
      <c r="J42" s="91"/>
      <c r="K42" s="91"/>
      <c r="L42" s="91"/>
      <c r="M42" s="91"/>
    </row>
    <row r="43" spans="1:13" ht="15.75" hidden="1" customHeight="1" x14ac:dyDescent="0.25">
      <c r="A43" s="121" t="s">
        <v>189</v>
      </c>
      <c r="B43" s="121"/>
      <c r="C43" s="121"/>
      <c r="D43" s="121"/>
      <c r="E43" s="122" t="e">
        <f>VLOOKUP($E$42,Hoja1!$G$1:$K$148,4,FALSE)</f>
        <v>#N/A</v>
      </c>
      <c r="F43" s="122"/>
      <c r="G43" s="122"/>
      <c r="H43" s="122"/>
      <c r="I43" s="122"/>
      <c r="J43" s="122"/>
      <c r="K43" s="122"/>
      <c r="L43" s="122"/>
      <c r="M43" s="122"/>
    </row>
    <row r="44" spans="1:13" ht="15.75" hidden="1" customHeight="1" thickBot="1" x14ac:dyDescent="0.25">
      <c r="A44" s="121" t="s">
        <v>201</v>
      </c>
      <c r="B44" s="121"/>
      <c r="C44" s="123"/>
      <c r="D44" s="123"/>
      <c r="E44" s="87" t="e">
        <f>VLOOKUP($E$42,Hoja1!$G$1:$K$148,5,FALSE)</f>
        <v>#N/A</v>
      </c>
      <c r="F44" s="87"/>
      <c r="G44" s="87"/>
      <c r="H44" s="87"/>
      <c r="I44" s="87"/>
      <c r="J44" s="87"/>
      <c r="K44" s="87"/>
      <c r="L44" s="87"/>
      <c r="M44" s="87"/>
    </row>
    <row r="45" spans="1:13" ht="32.25" hidden="1" thickBot="1" x14ac:dyDescent="0.3">
      <c r="A45" s="61"/>
      <c r="B45" s="42"/>
      <c r="C45" s="62" t="s">
        <v>192</v>
      </c>
      <c r="D45" s="62" t="s">
        <v>205</v>
      </c>
      <c r="E45" s="62" t="s">
        <v>193</v>
      </c>
      <c r="F45" s="62" t="s">
        <v>162</v>
      </c>
      <c r="G45" s="62" t="s">
        <v>194</v>
      </c>
      <c r="H45" s="62" t="s">
        <v>195</v>
      </c>
      <c r="I45" s="62" t="s">
        <v>196</v>
      </c>
      <c r="J45" s="62" t="s">
        <v>197</v>
      </c>
      <c r="K45" s="124" t="s">
        <v>198</v>
      </c>
      <c r="L45" s="124"/>
      <c r="M45" s="62" t="s">
        <v>199</v>
      </c>
    </row>
    <row r="46" spans="1:13" ht="88.5" hidden="1" customHeight="1" thickBot="1" x14ac:dyDescent="0.3">
      <c r="A46" s="63">
        <v>-1</v>
      </c>
      <c r="B46" s="46"/>
      <c r="C46" s="64" t="s">
        <v>215</v>
      </c>
      <c r="D46" s="65"/>
      <c r="E46" s="12">
        <f ca="1">+IF($D46="Aplica",OFFSET(Hoja2!$C$2,MATCH(VLOOKUP($E$42,Hoja1!$G$1:$I$148,2,FALSE),Hoja2!$C$2:$C$58,0)+$A46,2),$D46)</f>
        <v>0</v>
      </c>
      <c r="F46" s="12">
        <f ca="1">+IF($D46="Aplica",OFFSET(Hoja2!$C$2,MATCH(VLOOKUP($E$42,Hoja1!$G$1:$I$148,2,FALSE),Hoja2!$C$2:$C$58,0)+$A46,3),$D46)</f>
        <v>0</v>
      </c>
      <c r="G46" s="12">
        <f ca="1">+IF($D46="Aplica",OFFSET(Hoja2!$C$2,MATCH(VLOOKUP($E$42,Hoja1!$G$1:$I$148,2,FALSE),Hoja2!$C$2:$C$58,0)+$A46,4),$D46)</f>
        <v>0</v>
      </c>
      <c r="H46" s="12">
        <f ca="1">+IF($D46="Aplica",OFFSET(Hoja2!$C$2,MATCH(VLOOKUP($E$42,Hoja1!$G$1:$I$148,2,FALSE),Hoja2!$C$2:$C$58,0)+$A46,5),$D46)</f>
        <v>0</v>
      </c>
      <c r="I46" s="12">
        <f ca="1">+IF($D46="Aplica",OFFSET(Hoja2!$C$2,MATCH(VLOOKUP($E$42,Hoja1!$G$1:$I$148,2,FALSE),Hoja2!$C$2:$C$58,0)+$A46,6),$D46)</f>
        <v>0</v>
      </c>
      <c r="J46" s="125" t="e">
        <f ca="1">+OFFSET(Hoja2!$C$2,MATCH(VLOOKUP($E$42,Hoja1!$G$1:$I$148,2,FALSE),Hoja2!$C$2:$C$58,0)+$A46,7)</f>
        <v>#N/A</v>
      </c>
      <c r="K46" s="125" t="e">
        <f ca="1">+OFFSET(Hoja2!$C$2,MATCH(VLOOKUP($E$42,Hoja1!$G$1:$I$148,2,FALSE),Hoja2!$C$2:$C$58,0)+$A46,8)</f>
        <v>#N/A</v>
      </c>
      <c r="L46" s="125"/>
      <c r="M46" s="13">
        <f ca="1">+IF($D46="Aplica",OFFSET(Hoja2!$C$2,MATCH(VLOOKUP($E$42,Hoja1!$G$1:$I$148,2,FALSE),Hoja2!$C$2:$C$58,0)+$A46,9),$D46)</f>
        <v>0</v>
      </c>
    </row>
    <row r="47" spans="1:13" ht="79.5" hidden="1" thickBot="1" x14ac:dyDescent="0.3">
      <c r="A47" s="63">
        <v>0</v>
      </c>
      <c r="B47" s="46"/>
      <c r="C47" s="64" t="s">
        <v>216</v>
      </c>
      <c r="D47" s="65"/>
      <c r="E47" s="12">
        <f ca="1">+IF($D47="Aplica",OFFSET(Hoja2!$C$2,MATCH(VLOOKUP($E$42,Hoja1!$G$1:$I$148,2,FALSE),Hoja2!$C$2:$C$58,0)+$A47,2),$D47)</f>
        <v>0</v>
      </c>
      <c r="F47" s="12">
        <f ca="1">+IF($D47="Aplica",OFFSET(Hoja2!$C$2,MATCH(VLOOKUP($E$42,Hoja1!$G$1:$I$148,2,FALSE),Hoja2!$C$2:$C$58,0)+$A47,3),$D47)</f>
        <v>0</v>
      </c>
      <c r="G47" s="12">
        <f ca="1">+IF($D47="Aplica",OFFSET(Hoja2!$C$2,MATCH(VLOOKUP($E$42,Hoja1!$G$1:$I$148,2,FALSE),Hoja2!$C$2:$C$58,0)+$A47,4),$D47)</f>
        <v>0</v>
      </c>
      <c r="H47" s="12">
        <f ca="1">+IF($D47="Aplica",OFFSET(Hoja2!$C$2,MATCH(VLOOKUP($E$42,Hoja1!$G$1:$I$148,2,FALSE),Hoja2!$C$2:$C$58,0)+$A47,5),$D47)</f>
        <v>0</v>
      </c>
      <c r="I47" s="12">
        <f ca="1">+IF($D47="Aplica",OFFSET(Hoja2!$C$2,MATCH(VLOOKUP($E$42,Hoja1!$G$1:$I$148,2,FALSE),Hoja2!$C$2:$C$58,0)+$A47,6),$D47)</f>
        <v>0</v>
      </c>
      <c r="J47" s="125"/>
      <c r="K47" s="125"/>
      <c r="L47" s="125"/>
      <c r="M47" s="13">
        <f ca="1">+IF($D47="Aplica",OFFSET(Hoja2!$C$2,MATCH(VLOOKUP($E$42,Hoja1!$G$1:$I$148,2,FALSE),Hoja2!$C$2:$C$58,0)+$A47,9),$D47)</f>
        <v>0</v>
      </c>
    </row>
    <row r="48" spans="1:13" ht="112.5" hidden="1" customHeight="1" thickBot="1" x14ac:dyDescent="0.3">
      <c r="A48" s="63">
        <v>1</v>
      </c>
      <c r="B48" s="46"/>
      <c r="C48" s="64" t="s">
        <v>270</v>
      </c>
      <c r="D48" s="65"/>
      <c r="E48" s="12">
        <f ca="1">+IF($D48="Aplica",OFFSET(Hoja2!$C$2,MATCH(VLOOKUP($E$42,Hoja1!$G$1:$I$148,2,FALSE),Hoja2!$C$2:$C$58,0)+$A48,2),$D48)</f>
        <v>0</v>
      </c>
      <c r="F48" s="12">
        <f ca="1">+IF($D48="Aplica",OFFSET(Hoja2!$C$2,MATCH(VLOOKUP($E$42,Hoja1!$G$1:$I$148,2,FALSE),Hoja2!$C$2:$C$58,0)+$A48,3),$D48)</f>
        <v>0</v>
      </c>
      <c r="G48" s="12">
        <f ca="1">+IF($D48="Aplica",OFFSET(Hoja2!$C$2,MATCH(VLOOKUP($E$42,Hoja1!$G$1:$I$148,2,FALSE),Hoja2!$C$2:$C$58,0)+$A48,4),$D48)</f>
        <v>0</v>
      </c>
      <c r="H48" s="12">
        <f ca="1">+IF($D48="Aplica",OFFSET(Hoja2!$C$2,MATCH(VLOOKUP($E$42,Hoja1!$G$1:$I$148,2,FALSE),Hoja2!$C$2:$C$58,0)+$A48,5),$D48)</f>
        <v>0</v>
      </c>
      <c r="I48" s="12">
        <f ca="1">+IF($D48="Aplica",OFFSET(Hoja2!$C$2,MATCH(VLOOKUP($E$42,Hoja1!$G$1:$I$148,2,FALSE),Hoja2!$C$2:$C$58,0)+$A48,6),$D48)</f>
        <v>0</v>
      </c>
      <c r="J48" s="125"/>
      <c r="K48" s="125"/>
      <c r="L48" s="125"/>
      <c r="M48" s="13">
        <f ca="1">+IF($D48="Aplica",OFFSET(Hoja2!$C$2,MATCH(VLOOKUP($E$42,Hoja1!$G$1:$I$148,2,FALSE),Hoja2!$C$2:$C$58,0)+$A48,9),$D48)</f>
        <v>0</v>
      </c>
    </row>
    <row r="49" spans="1:13" ht="97.5" hidden="1" customHeight="1" thickBot="1" x14ac:dyDescent="0.3">
      <c r="A49" s="63">
        <v>2</v>
      </c>
      <c r="B49" s="46"/>
      <c r="C49" s="64" t="s">
        <v>217</v>
      </c>
      <c r="D49" s="65"/>
      <c r="E49" s="12">
        <f ca="1">+IF($D49="Aplica",OFFSET(Hoja2!$C$2,MATCH(VLOOKUP($E$42,Hoja1!$G$1:$I$148,2,FALSE),Hoja2!$C$2:$C$58,0)+$A49,2),$D49)</f>
        <v>0</v>
      </c>
      <c r="F49" s="12">
        <f ca="1">+IF($D49="Aplica",OFFSET(Hoja2!$C$2,MATCH(VLOOKUP($E$42,Hoja1!$G$1:$I$148,2,FALSE),Hoja2!$C$2:$C$58,0)+$A49,3),$D49)</f>
        <v>0</v>
      </c>
      <c r="G49" s="12">
        <f ca="1">+IF($D49="Aplica",OFFSET(Hoja2!$C$2,MATCH(VLOOKUP($E$42,Hoja1!$G$1:$I$148,2,FALSE),Hoja2!$C$2:$C$58,0)+$A49,4),$D49)</f>
        <v>0</v>
      </c>
      <c r="H49" s="12">
        <f ca="1">+IF($D49="Aplica",OFFSET(Hoja2!$C$2,MATCH(VLOOKUP($E$42,Hoja1!$G$1:$I$148,2,FALSE),Hoja2!$C$2:$C$58,0)+$A49,5),$D49)</f>
        <v>0</v>
      </c>
      <c r="I49" s="12">
        <f ca="1">+IF($D49="Aplica",OFFSET(Hoja2!$C$2,MATCH(VLOOKUP($E$42,Hoja1!$G$1:$I$148,2,FALSE),Hoja2!$C$2:$C$58,0)+$A49,6),$D49)</f>
        <v>0</v>
      </c>
      <c r="J49" s="125"/>
      <c r="K49" s="125"/>
      <c r="L49" s="125"/>
      <c r="M49" s="13">
        <f ca="1">+IF($D49="Aplica",OFFSET(Hoja2!$C$2,MATCH(VLOOKUP($E$42,Hoja1!$G$1:$I$148,2,FALSE),Hoja2!$C$2:$C$58,0)+$A49,9),$D49)</f>
        <v>0</v>
      </c>
    </row>
    <row r="50" spans="1:13" hidden="1" x14ac:dyDescent="0.25"/>
    <row r="51" spans="1:13" ht="15.75" hidden="1" customHeight="1" x14ac:dyDescent="0.25">
      <c r="A51" s="113" t="s">
        <v>202</v>
      </c>
      <c r="B51" s="113"/>
      <c r="C51" s="113"/>
      <c r="D51" s="113"/>
      <c r="E51" s="91"/>
      <c r="F51" s="91"/>
      <c r="G51" s="91"/>
      <c r="H51" s="91"/>
      <c r="I51" s="91"/>
      <c r="J51" s="91"/>
      <c r="K51" s="91"/>
      <c r="L51" s="91"/>
      <c r="M51" s="91"/>
    </row>
    <row r="52" spans="1:13" ht="15.75" hidden="1" customHeight="1" x14ac:dyDescent="0.25">
      <c r="A52" s="121" t="s">
        <v>189</v>
      </c>
      <c r="B52" s="121"/>
      <c r="C52" s="121"/>
      <c r="D52" s="121"/>
      <c r="E52" s="122" t="e">
        <f>VLOOKUP($E$51,Hoja1!$G$1:$K$148,4,FALSE)</f>
        <v>#N/A</v>
      </c>
      <c r="F52" s="122"/>
      <c r="G52" s="122"/>
      <c r="H52" s="122"/>
      <c r="I52" s="122"/>
      <c r="J52" s="122"/>
      <c r="K52" s="122"/>
      <c r="L52" s="122"/>
      <c r="M52" s="122"/>
    </row>
    <row r="53" spans="1:13" ht="15.75" hidden="1" customHeight="1" thickBot="1" x14ac:dyDescent="0.25">
      <c r="A53" s="121" t="s">
        <v>201</v>
      </c>
      <c r="B53" s="121"/>
      <c r="C53" s="123"/>
      <c r="D53" s="123"/>
      <c r="E53" s="87" t="e">
        <f>VLOOKUP($E$51,Hoja1!$G$1:$K$148,5,FALSE)</f>
        <v>#N/A</v>
      </c>
      <c r="F53" s="87"/>
      <c r="G53" s="87"/>
      <c r="H53" s="87"/>
      <c r="I53" s="87"/>
      <c r="J53" s="87"/>
      <c r="K53" s="87"/>
      <c r="L53" s="87"/>
      <c r="M53" s="87"/>
    </row>
    <row r="54" spans="1:13" ht="32.25" hidden="1" thickBot="1" x14ac:dyDescent="0.3">
      <c r="A54" s="61"/>
      <c r="B54" s="42"/>
      <c r="C54" s="62" t="s">
        <v>192</v>
      </c>
      <c r="D54" s="62" t="s">
        <v>205</v>
      </c>
      <c r="E54" s="62" t="s">
        <v>193</v>
      </c>
      <c r="F54" s="62" t="s">
        <v>162</v>
      </c>
      <c r="G54" s="62" t="s">
        <v>194</v>
      </c>
      <c r="H54" s="62" t="s">
        <v>195</v>
      </c>
      <c r="I54" s="62" t="s">
        <v>196</v>
      </c>
      <c r="J54" s="62" t="s">
        <v>197</v>
      </c>
      <c r="K54" s="124" t="s">
        <v>198</v>
      </c>
      <c r="L54" s="124"/>
      <c r="M54" s="62" t="s">
        <v>199</v>
      </c>
    </row>
    <row r="55" spans="1:13" ht="88.5" hidden="1" customHeight="1" thickBot="1" x14ac:dyDescent="0.3">
      <c r="A55" s="63">
        <v>-1</v>
      </c>
      <c r="B55" s="46"/>
      <c r="C55" s="64" t="s">
        <v>215</v>
      </c>
      <c r="D55" s="65"/>
      <c r="E55" s="12">
        <f ca="1">+IF($D55="Aplica",OFFSET(Hoja2!$C$2,MATCH(VLOOKUP($E$51,Hoja1!$G$1:$I$148,2,FALSE),Hoja2!$C$2:$C$58,0)+$A55,2),$D55)</f>
        <v>0</v>
      </c>
      <c r="F55" s="12">
        <f ca="1">+IF($D55="Aplica",OFFSET(Hoja2!$C$2,MATCH(VLOOKUP($E$51,Hoja1!$G$1:$I$148,2,FALSE),Hoja2!$C$2:$C$58,0)+$A55,3),$D55)</f>
        <v>0</v>
      </c>
      <c r="G55" s="12">
        <f ca="1">+IF($D55="Aplica",OFFSET(Hoja2!$C$2,MATCH(VLOOKUP($E$51,Hoja1!$G$1:$I$148,2,FALSE),Hoja2!$C$2:$C$58,0)+$A55,4),$D55)</f>
        <v>0</v>
      </c>
      <c r="H55" s="12">
        <f ca="1">+IF($D55="Aplica",OFFSET(Hoja2!$C$2,MATCH(VLOOKUP($E$51,Hoja1!$G$1:$I$148,2,FALSE),Hoja2!$C$2:$C$58,0)+$A55,5),$D55)</f>
        <v>0</v>
      </c>
      <c r="I55" s="12">
        <f ca="1">+IF($D55="Aplica",OFFSET(Hoja2!$C$2,MATCH(VLOOKUP($E$51,Hoja1!$G$1:$I$148,2,FALSE),Hoja2!$C$2:$C$58,0)+$A55,6),$D55)</f>
        <v>0</v>
      </c>
      <c r="J55" s="125" t="e">
        <f ca="1">+OFFSET(Hoja2!$C$2,MATCH(VLOOKUP($E$51,Hoja1!$G$1:$I$148,2,FALSE),Hoja2!$C$2:$C$58,0)+$A55,7)</f>
        <v>#N/A</v>
      </c>
      <c r="K55" s="125" t="e">
        <f ca="1">+OFFSET(Hoja2!$C$2,MATCH(VLOOKUP($E$51,Hoja1!$G$1:$I$148,2,FALSE),Hoja2!$C$2:$C$58,0)+$A55,8)</f>
        <v>#N/A</v>
      </c>
      <c r="L55" s="125"/>
      <c r="M55" s="13">
        <f ca="1">+IF($D55="Aplica",OFFSET(Hoja2!$C$2,MATCH(VLOOKUP($E$51,Hoja1!$G$1:$I$148,2,FALSE),Hoja2!$C$2:$C$58,0)+$A55,9),$D55)</f>
        <v>0</v>
      </c>
    </row>
    <row r="56" spans="1:13" ht="105" hidden="1" customHeight="1" thickBot="1" x14ac:dyDescent="0.3">
      <c r="A56" s="63">
        <v>0</v>
      </c>
      <c r="B56" s="46"/>
      <c r="C56" s="64" t="s">
        <v>216</v>
      </c>
      <c r="D56" s="65"/>
      <c r="E56" s="12">
        <f ca="1">+IF($D56="Aplica",OFFSET(Hoja2!$C$2,MATCH(VLOOKUP($E$51,Hoja1!$G$1:$I$148,2,FALSE),Hoja2!$C$2:$C$58,0)+$A56,2),$D56)</f>
        <v>0</v>
      </c>
      <c r="F56" s="12">
        <f ca="1">+IF($D56="Aplica",OFFSET(Hoja2!$C$2,MATCH(VLOOKUP($E$51,Hoja1!$G$1:$I$148,2,FALSE),Hoja2!$C$2:$C$58,0)+$A56,3),$D56)</f>
        <v>0</v>
      </c>
      <c r="G56" s="12">
        <f ca="1">+IF($D56="Aplica",OFFSET(Hoja2!$C$2,MATCH(VLOOKUP($E$51,Hoja1!$G$1:$I$148,2,FALSE),Hoja2!$C$2:$C$58,0)+$A56,4),$D56)</f>
        <v>0</v>
      </c>
      <c r="H56" s="12">
        <f ca="1">+IF($D56="Aplica",OFFSET(Hoja2!$C$2,MATCH(VLOOKUP($E$51,Hoja1!$G$1:$I$148,2,FALSE),Hoja2!$C$2:$C$58,0)+$A56,5),$D56)</f>
        <v>0</v>
      </c>
      <c r="I56" s="12">
        <f ca="1">+IF($D56="Aplica",OFFSET(Hoja2!$C$2,MATCH(VLOOKUP($E$51,Hoja1!$G$1:$I$148,2,FALSE),Hoja2!$C$2:$C$58,0)+$A56,6),$D56)</f>
        <v>0</v>
      </c>
      <c r="J56" s="125"/>
      <c r="K56" s="125"/>
      <c r="L56" s="125"/>
      <c r="M56" s="13">
        <f ca="1">+IF($D56="Aplica",OFFSET(Hoja2!$C$2,MATCH(VLOOKUP($E$51,Hoja1!$G$1:$I$148,2,FALSE),Hoja2!$C$2:$C$58,0)+$A56,9),$D56)</f>
        <v>0</v>
      </c>
    </row>
    <row r="57" spans="1:13" ht="112.5" hidden="1" customHeight="1" thickBot="1" x14ac:dyDescent="0.3">
      <c r="A57" s="63">
        <v>1</v>
      </c>
      <c r="B57" s="46"/>
      <c r="C57" s="64" t="s">
        <v>270</v>
      </c>
      <c r="D57" s="65"/>
      <c r="E57" s="12">
        <f ca="1">+IF($D57="Aplica",OFFSET(Hoja2!$C$2,MATCH(VLOOKUP($E$51,Hoja1!$G$1:$I$148,2,FALSE),Hoja2!$C$2:$C$58,0)+$A57,2),$D57)</f>
        <v>0</v>
      </c>
      <c r="F57" s="12">
        <f ca="1">+IF($D57="Aplica",OFFSET(Hoja2!$C$2,MATCH(VLOOKUP($E$51,Hoja1!$G$1:$I$148,2,FALSE),Hoja2!$C$2:$C$58,0)+$A57,3),$D57)</f>
        <v>0</v>
      </c>
      <c r="G57" s="12">
        <f ca="1">+IF($D57="Aplica",OFFSET(Hoja2!$C$2,MATCH(VLOOKUP($E$51,Hoja1!$G$1:$I$148,2,FALSE),Hoja2!$C$2:$C$58,0)+$A57,4),$D57)</f>
        <v>0</v>
      </c>
      <c r="H57" s="12">
        <f ca="1">+IF($D57="Aplica",OFFSET(Hoja2!$C$2,MATCH(VLOOKUP($E$51,Hoja1!$G$1:$I$148,2,FALSE),Hoja2!$C$2:$C$58,0)+$A57,5),$D57)</f>
        <v>0</v>
      </c>
      <c r="I57" s="12">
        <f ca="1">+IF($D57="Aplica",OFFSET(Hoja2!$C$2,MATCH(VLOOKUP($E$51,Hoja1!$G$1:$I$148,2,FALSE),Hoja2!$C$2:$C$58,0)+$A57,6),$D57)</f>
        <v>0</v>
      </c>
      <c r="J57" s="125"/>
      <c r="K57" s="125"/>
      <c r="L57" s="125"/>
      <c r="M57" s="13">
        <f ca="1">+IF($D57="Aplica",OFFSET(Hoja2!$C$2,MATCH(VLOOKUP($E$51,Hoja1!$G$1:$I$148,2,FALSE),Hoja2!$C$2:$C$58,0)+$A57,9),$D57)</f>
        <v>0</v>
      </c>
    </row>
    <row r="58" spans="1:13" ht="97.5" hidden="1" customHeight="1" thickBot="1" x14ac:dyDescent="0.3">
      <c r="A58" s="63">
        <v>2</v>
      </c>
      <c r="B58" s="46"/>
      <c r="C58" s="64" t="s">
        <v>217</v>
      </c>
      <c r="D58" s="65"/>
      <c r="E58" s="12">
        <f ca="1">+IF($D58="Aplica",OFFSET(Hoja2!$C$2,MATCH(VLOOKUP($E$51,Hoja1!$G$1:$I$148,2,FALSE),Hoja2!$C$2:$C$58,0)+$A58,2),$D58)</f>
        <v>0</v>
      </c>
      <c r="F58" s="12">
        <f ca="1">+IF($D58="Aplica",OFFSET(Hoja2!$C$2,MATCH(VLOOKUP($E$51,Hoja1!$G$1:$I$148,2,FALSE),Hoja2!$C$2:$C$58,0)+$A58,3),$D58)</f>
        <v>0</v>
      </c>
      <c r="G58" s="12">
        <f ca="1">+IF($D58="Aplica",OFFSET(Hoja2!$C$2,MATCH(VLOOKUP($E$51,Hoja1!$G$1:$I$148,2,FALSE),Hoja2!$C$2:$C$58,0)+$A58,4),$D58)</f>
        <v>0</v>
      </c>
      <c r="H58" s="12">
        <f ca="1">+IF($D58="Aplica",OFFSET(Hoja2!$C$2,MATCH(VLOOKUP($E$51,Hoja1!$G$1:$I$148,2,FALSE),Hoja2!$C$2:$C$58,0)+$A58,5),$D58)</f>
        <v>0</v>
      </c>
      <c r="I58" s="12">
        <f ca="1">+IF($D58="Aplica",OFFSET(Hoja2!$C$2,MATCH(VLOOKUP($E$51,Hoja1!$G$1:$I$148,2,FALSE),Hoja2!$C$2:$C$58,0)+$A58,6),$D58)</f>
        <v>0</v>
      </c>
      <c r="J58" s="125"/>
      <c r="K58" s="125"/>
      <c r="L58" s="125"/>
      <c r="M58" s="13">
        <f ca="1">+IF($D58="Aplica",OFFSET(Hoja2!$C$2,MATCH(VLOOKUP($E$51,Hoja1!$G$1:$I$148,2,FALSE),Hoja2!$C$2:$C$58,0)+$A58,9),$D58)</f>
        <v>0</v>
      </c>
    </row>
    <row r="59" spans="1:13" hidden="1" x14ac:dyDescent="0.25"/>
    <row r="60" spans="1:13" ht="15.75" hidden="1" customHeight="1" x14ac:dyDescent="0.25">
      <c r="A60" s="113" t="s">
        <v>202</v>
      </c>
      <c r="B60" s="113"/>
      <c r="C60" s="113"/>
      <c r="D60" s="113"/>
      <c r="E60" s="91"/>
      <c r="F60" s="91"/>
      <c r="G60" s="91"/>
      <c r="H60" s="91"/>
      <c r="I60" s="91"/>
      <c r="J60" s="91"/>
      <c r="K60" s="91"/>
      <c r="L60" s="91"/>
      <c r="M60" s="91"/>
    </row>
    <row r="61" spans="1:13" ht="15.75" hidden="1" customHeight="1" x14ac:dyDescent="0.25">
      <c r="A61" s="121" t="s">
        <v>189</v>
      </c>
      <c r="B61" s="121"/>
      <c r="C61" s="121"/>
      <c r="D61" s="121"/>
      <c r="E61" s="122" t="e">
        <f>VLOOKUP($E$60,Hoja1!$G$1:$K$148,4,FALSE)</f>
        <v>#N/A</v>
      </c>
      <c r="F61" s="122"/>
      <c r="G61" s="122"/>
      <c r="H61" s="122"/>
      <c r="I61" s="122"/>
      <c r="J61" s="122"/>
      <c r="K61" s="122"/>
      <c r="L61" s="122"/>
      <c r="M61" s="122"/>
    </row>
    <row r="62" spans="1:13" ht="15.75" hidden="1" customHeight="1" thickBot="1" x14ac:dyDescent="0.25">
      <c r="A62" s="121" t="s">
        <v>201</v>
      </c>
      <c r="B62" s="121"/>
      <c r="C62" s="123"/>
      <c r="D62" s="123"/>
      <c r="E62" s="87" t="e">
        <f>VLOOKUP($E$60,Hoja1!$G$1:$K$148,5,FALSE)</f>
        <v>#N/A</v>
      </c>
      <c r="F62" s="87"/>
      <c r="G62" s="87"/>
      <c r="H62" s="87"/>
      <c r="I62" s="87"/>
      <c r="J62" s="87"/>
      <c r="K62" s="87"/>
      <c r="L62" s="87"/>
      <c r="M62" s="87"/>
    </row>
    <row r="63" spans="1:13" ht="32.25" hidden="1" thickBot="1" x14ac:dyDescent="0.3">
      <c r="A63" s="61"/>
      <c r="B63" s="42"/>
      <c r="C63" s="62" t="s">
        <v>192</v>
      </c>
      <c r="D63" s="62" t="s">
        <v>205</v>
      </c>
      <c r="E63" s="62" t="s">
        <v>193</v>
      </c>
      <c r="F63" s="62" t="s">
        <v>162</v>
      </c>
      <c r="G63" s="62" t="s">
        <v>194</v>
      </c>
      <c r="H63" s="62" t="s">
        <v>195</v>
      </c>
      <c r="I63" s="62" t="s">
        <v>196</v>
      </c>
      <c r="J63" s="62" t="s">
        <v>197</v>
      </c>
      <c r="K63" s="124" t="s">
        <v>198</v>
      </c>
      <c r="L63" s="124"/>
      <c r="M63" s="62" t="s">
        <v>199</v>
      </c>
    </row>
    <row r="64" spans="1:13" ht="88.5" hidden="1" customHeight="1" thickBot="1" x14ac:dyDescent="0.3">
      <c r="A64" s="63">
        <v>-1</v>
      </c>
      <c r="B64" s="46"/>
      <c r="C64" s="64" t="s">
        <v>215</v>
      </c>
      <c r="D64" s="65"/>
      <c r="E64" s="12">
        <f ca="1">+IF($D64="Aplica",OFFSET(Hoja2!$C$2,MATCH(VLOOKUP($E$60,Hoja1!$G$1:$I$148,2,FALSE),Hoja2!$C$2:$C$58,0)+$A64,2),$D64)</f>
        <v>0</v>
      </c>
      <c r="F64" s="12">
        <f ca="1">+IF($D64="Aplica",OFFSET(Hoja2!$C$2,MATCH(VLOOKUP($E$60,Hoja1!$G$1:$I$148,2,FALSE),Hoja2!$C$2:$C$58,0)+$A64,3),$D64)</f>
        <v>0</v>
      </c>
      <c r="G64" s="12">
        <f ca="1">+IF($D64="Aplica",OFFSET(Hoja2!$C$2,MATCH(VLOOKUP($E$60,Hoja1!$G$1:$I$148,2,FALSE),Hoja2!$C$2:$C$58,0)+$A64,4),$D64)</f>
        <v>0</v>
      </c>
      <c r="H64" s="12">
        <f ca="1">+IF($D64="Aplica",OFFSET(Hoja2!$C$2,MATCH(VLOOKUP($E$60,Hoja1!$G$1:$I$148,2,FALSE),Hoja2!$C$2:$C$58,0)+$A64,5),$D64)</f>
        <v>0</v>
      </c>
      <c r="I64" s="12">
        <f ca="1">+IF($D64="Aplica",OFFSET(Hoja2!$C$2,MATCH(VLOOKUP($E$60,Hoja1!$G$1:$I$148,2,FALSE),Hoja2!$C$2:$C$58,0)+$A64,6),$D64)</f>
        <v>0</v>
      </c>
      <c r="J64" s="125" t="e">
        <f ca="1">+OFFSET(Hoja2!$C$2,MATCH(VLOOKUP($E$60,Hoja1!$G$1:$I$148,2,FALSE),Hoja2!$C$2:$C$58,0)+$A64,7)</f>
        <v>#N/A</v>
      </c>
      <c r="K64" s="125" t="e">
        <f ca="1">+OFFSET(Hoja2!$C$2,MATCH(VLOOKUP($E$60,Hoja1!$G$1:$I$148,2,FALSE),Hoja2!$C$2:$C$58,0)+$A64,8)</f>
        <v>#N/A</v>
      </c>
      <c r="L64" s="125"/>
      <c r="M64" s="13">
        <f ca="1">+IF($D64="Aplica",OFFSET(Hoja2!$C$2,MATCH(VLOOKUP($E$60,Hoja1!$G$1:$I$148,2,FALSE),Hoja2!$C$2:$C$58,0)+$A64,9),$D64)</f>
        <v>0</v>
      </c>
    </row>
    <row r="65" spans="1:13" ht="105" hidden="1" customHeight="1" thickBot="1" x14ac:dyDescent="0.3">
      <c r="A65" s="63">
        <v>0</v>
      </c>
      <c r="B65" s="46"/>
      <c r="C65" s="64" t="s">
        <v>216</v>
      </c>
      <c r="D65" s="65"/>
      <c r="E65" s="12">
        <f ca="1">+IF($D65="Aplica",OFFSET(Hoja2!$C$2,MATCH(VLOOKUP($E$60,Hoja1!$G$1:$I$148,2,FALSE),Hoja2!$C$2:$C$58,0)+$A65,2),$D65)</f>
        <v>0</v>
      </c>
      <c r="F65" s="12">
        <f ca="1">+IF($D65="Aplica",OFFSET(Hoja2!$C$2,MATCH(VLOOKUP($E$60,Hoja1!$G$1:$I$148,2,FALSE),Hoja2!$C$2:$C$58,0)+$A65,3),$D65)</f>
        <v>0</v>
      </c>
      <c r="G65" s="12">
        <f ca="1">+IF($D65="Aplica",OFFSET(Hoja2!$C$2,MATCH(VLOOKUP($E$60,Hoja1!$G$1:$I$148,2,FALSE),Hoja2!$C$2:$C$58,0)+$A65,4),$D65)</f>
        <v>0</v>
      </c>
      <c r="H65" s="12">
        <f ca="1">+IF($D65="Aplica",OFFSET(Hoja2!$C$2,MATCH(VLOOKUP($E$60,Hoja1!$G$1:$I$148,2,FALSE),Hoja2!$C$2:$C$58,0)+$A65,5),$D65)</f>
        <v>0</v>
      </c>
      <c r="I65" s="12">
        <f ca="1">+IF($D65="Aplica",OFFSET(Hoja2!$C$2,MATCH(VLOOKUP($E$60,Hoja1!$G$1:$I$148,2,FALSE),Hoja2!$C$2:$C$58,0)+$A65,6),$D65)</f>
        <v>0</v>
      </c>
      <c r="J65" s="125"/>
      <c r="K65" s="125"/>
      <c r="L65" s="125"/>
      <c r="M65" s="13">
        <f ca="1">+IF($D65="Aplica",OFFSET(Hoja2!$C$2,MATCH(VLOOKUP($E$60,Hoja1!$G$1:$I$148,2,FALSE),Hoja2!$C$2:$C$58,0)+$A65,9),$D65)</f>
        <v>0</v>
      </c>
    </row>
    <row r="66" spans="1:13" ht="112.5" hidden="1" customHeight="1" thickBot="1" x14ac:dyDescent="0.3">
      <c r="A66" s="63">
        <v>1</v>
      </c>
      <c r="B66" s="46"/>
      <c r="C66" s="64" t="s">
        <v>270</v>
      </c>
      <c r="D66" s="65"/>
      <c r="E66" s="12">
        <f ca="1">+IF($D66="Aplica",OFFSET(Hoja2!$C$2,MATCH(VLOOKUP($E$60,Hoja1!$G$1:$I$148,2,FALSE),Hoja2!$C$2:$C$58,0)+$A66,2),$D66)</f>
        <v>0</v>
      </c>
      <c r="F66" s="12">
        <f ca="1">+IF($D66="Aplica",OFFSET(Hoja2!$C$2,MATCH(VLOOKUP($E$60,Hoja1!$G$1:$I$148,2,FALSE),Hoja2!$C$2:$C$58,0)+$A66,3),$D66)</f>
        <v>0</v>
      </c>
      <c r="G66" s="12">
        <f ca="1">+IF($D66="Aplica",OFFSET(Hoja2!$C$2,MATCH(VLOOKUP($E$60,Hoja1!$G$1:$I$148,2,FALSE),Hoja2!$C$2:$C$58,0)+$A66,4),$D66)</f>
        <v>0</v>
      </c>
      <c r="H66" s="12">
        <f ca="1">+IF($D66="Aplica",OFFSET(Hoja2!$C$2,MATCH(VLOOKUP($E$60,Hoja1!$G$1:$I$148,2,FALSE),Hoja2!$C$2:$C$58,0)+$A66,5),$D66)</f>
        <v>0</v>
      </c>
      <c r="I66" s="12">
        <f ca="1">+IF($D66="Aplica",OFFSET(Hoja2!$C$2,MATCH(VLOOKUP($E$60,Hoja1!$G$1:$I$148,2,FALSE),Hoja2!$C$2:$C$58,0)+$A66,6),$D66)</f>
        <v>0</v>
      </c>
      <c r="J66" s="125"/>
      <c r="K66" s="125"/>
      <c r="L66" s="125"/>
      <c r="M66" s="13">
        <f ca="1">+IF($D66="Aplica",OFFSET(Hoja2!$C$2,MATCH(VLOOKUP($E$60,Hoja1!$G$1:$I$148,2,FALSE),Hoja2!$C$2:$C$58,0)+$A66,9),$D66)</f>
        <v>0</v>
      </c>
    </row>
    <row r="67" spans="1:13" ht="97.5" hidden="1" customHeight="1" thickBot="1" x14ac:dyDescent="0.3">
      <c r="A67" s="63">
        <v>2</v>
      </c>
      <c r="B67" s="46"/>
      <c r="C67" s="64" t="s">
        <v>217</v>
      </c>
      <c r="D67" s="65"/>
      <c r="E67" s="12">
        <f ca="1">+IF($D67="Aplica",OFFSET(Hoja2!$C$2,MATCH(VLOOKUP($E$60,Hoja1!$G$1:$I$148,2,FALSE),Hoja2!$C$2:$C$58,0)+$A67,2),$D67)</f>
        <v>0</v>
      </c>
      <c r="F67" s="12">
        <f ca="1">+IF($D67="Aplica",OFFSET(Hoja2!$C$2,MATCH(VLOOKUP($E$60,Hoja1!$G$1:$I$148,2,FALSE),Hoja2!$C$2:$C$58,0)+$A67,3),$D67)</f>
        <v>0</v>
      </c>
      <c r="G67" s="12">
        <f ca="1">+IF($D67="Aplica",OFFSET(Hoja2!$C$2,MATCH(VLOOKUP($E$60,Hoja1!$G$1:$I$148,2,FALSE),Hoja2!$C$2:$C$58,0)+$A67,4),$D67)</f>
        <v>0</v>
      </c>
      <c r="H67" s="12">
        <f ca="1">+IF($D67="Aplica",OFFSET(Hoja2!$C$2,MATCH(VLOOKUP($E$60,Hoja1!$G$1:$I$148,2,FALSE),Hoja2!$C$2:$C$58,0)+$A67,5),$D67)</f>
        <v>0</v>
      </c>
      <c r="I67" s="12">
        <f ca="1">+IF($D67="Aplica",OFFSET(Hoja2!$C$2,MATCH(VLOOKUP($E$60,Hoja1!$G$1:$I$148,2,FALSE),Hoja2!$C$2:$C$58,0)+$A67,6),$D67)</f>
        <v>0</v>
      </c>
      <c r="J67" s="125"/>
      <c r="K67" s="125"/>
      <c r="L67" s="125"/>
      <c r="M67" s="13">
        <f ca="1">+IF($D67="Aplica",OFFSET(Hoja2!$C$2,MATCH(VLOOKUP($E$60,Hoja1!$G$1:$I$148,2,FALSE),Hoja2!$C$2:$C$58,0)+$A67,9),$D67)</f>
        <v>0</v>
      </c>
    </row>
    <row r="68" spans="1:13" hidden="1" x14ac:dyDescent="0.25"/>
    <row r="69" spans="1:13" ht="15.75" hidden="1" customHeight="1" x14ac:dyDescent="0.25">
      <c r="A69" s="113" t="s">
        <v>202</v>
      </c>
      <c r="B69" s="113"/>
      <c r="C69" s="113"/>
      <c r="D69" s="113"/>
      <c r="E69" s="91"/>
      <c r="F69" s="91"/>
      <c r="G69" s="91"/>
      <c r="H69" s="91"/>
      <c r="I69" s="91"/>
      <c r="J69" s="91"/>
      <c r="K69" s="91"/>
      <c r="L69" s="91"/>
      <c r="M69" s="91"/>
    </row>
    <row r="70" spans="1:13" ht="15.75" hidden="1" customHeight="1" x14ac:dyDescent="0.25">
      <c r="A70" s="121" t="s">
        <v>189</v>
      </c>
      <c r="B70" s="121"/>
      <c r="C70" s="121"/>
      <c r="D70" s="121"/>
      <c r="E70" s="122" t="e">
        <f>VLOOKUP($E$69,Hoja1!$G$1:$K$148,4,FALSE)</f>
        <v>#N/A</v>
      </c>
      <c r="F70" s="122"/>
      <c r="G70" s="122"/>
      <c r="H70" s="122"/>
      <c r="I70" s="122"/>
      <c r="J70" s="122"/>
      <c r="K70" s="122"/>
      <c r="L70" s="122"/>
      <c r="M70" s="122"/>
    </row>
    <row r="71" spans="1:13" ht="15.75" hidden="1" customHeight="1" thickBot="1" x14ac:dyDescent="0.25">
      <c r="A71" s="121" t="s">
        <v>201</v>
      </c>
      <c r="B71" s="121"/>
      <c r="C71" s="123"/>
      <c r="D71" s="123"/>
      <c r="E71" s="87" t="e">
        <f>VLOOKUP($E$69,Hoja1!$G$1:$K$148,5,FALSE)</f>
        <v>#N/A</v>
      </c>
      <c r="F71" s="87"/>
      <c r="G71" s="87"/>
      <c r="H71" s="87"/>
      <c r="I71" s="87"/>
      <c r="J71" s="87"/>
      <c r="K71" s="87"/>
      <c r="L71" s="87"/>
      <c r="M71" s="87"/>
    </row>
    <row r="72" spans="1:13" ht="32.25" hidden="1" thickBot="1" x14ac:dyDescent="0.3">
      <c r="A72" s="61"/>
      <c r="B72" s="42"/>
      <c r="C72" s="62" t="s">
        <v>192</v>
      </c>
      <c r="D72" s="62" t="s">
        <v>205</v>
      </c>
      <c r="E72" s="62" t="s">
        <v>193</v>
      </c>
      <c r="F72" s="62" t="s">
        <v>162</v>
      </c>
      <c r="G72" s="62" t="s">
        <v>194</v>
      </c>
      <c r="H72" s="62" t="s">
        <v>195</v>
      </c>
      <c r="I72" s="62" t="s">
        <v>196</v>
      </c>
      <c r="J72" s="62" t="s">
        <v>197</v>
      </c>
      <c r="K72" s="124" t="s">
        <v>198</v>
      </c>
      <c r="L72" s="124"/>
      <c r="M72" s="62" t="s">
        <v>199</v>
      </c>
    </row>
    <row r="73" spans="1:13" ht="88.5" hidden="1" customHeight="1" thickBot="1" x14ac:dyDescent="0.3">
      <c r="A73" s="63">
        <v>-1</v>
      </c>
      <c r="B73" s="46"/>
      <c r="C73" s="64" t="s">
        <v>215</v>
      </c>
      <c r="D73" s="65"/>
      <c r="E73" s="12">
        <f ca="1">+IF($D73="Aplica",OFFSET(Hoja2!$C$2,MATCH(VLOOKUP($E$69,Hoja1!$G$1:$I$148,2,FALSE),Hoja2!$C$2:$C$58,0)+$A73,2),$D73)</f>
        <v>0</v>
      </c>
      <c r="F73" s="12">
        <f ca="1">+IF($D73="Aplica",OFFSET(Hoja2!$C$2,MATCH(VLOOKUP($E$69,Hoja1!$G$1:$I$148,2,FALSE),Hoja2!$C$2:$C$58,0)+$A73,3),$D73)</f>
        <v>0</v>
      </c>
      <c r="G73" s="12">
        <f ca="1">+IF($D73="Aplica",OFFSET(Hoja2!$C$2,MATCH(VLOOKUP($E$69,Hoja1!$G$1:$I$148,2,FALSE),Hoja2!$C$2:$C$58,0)+$A73,4),$D73)</f>
        <v>0</v>
      </c>
      <c r="H73" s="12">
        <f ca="1">+IF($D73="Aplica",OFFSET(Hoja2!$C$2,MATCH(VLOOKUP($E$69,Hoja1!$G$1:$I$148,2,FALSE),Hoja2!$C$2:$C$58,0)+$A73,5),$D73)</f>
        <v>0</v>
      </c>
      <c r="I73" s="12">
        <f ca="1">+IF($D73="Aplica",OFFSET(Hoja2!$C$2,MATCH(VLOOKUP($E$69,Hoja1!$G$1:$I$148,2,FALSE),Hoja2!$C$2:$C$58,0)+$A73,6),$D73)</f>
        <v>0</v>
      </c>
      <c r="J73" s="125" t="e">
        <f ca="1">+OFFSET(Hoja2!$C$2,MATCH(VLOOKUP($E$69,Hoja1!$G$1:$I$148,2,FALSE),Hoja2!$C$2:$C$58,0)+$A73,7)</f>
        <v>#N/A</v>
      </c>
      <c r="K73" s="125" t="e">
        <f ca="1">+OFFSET(Hoja2!$C$2,MATCH(VLOOKUP($E$69,Hoja1!$G$1:$I$148,2,FALSE),Hoja2!$C$2:$C$58,0)+$A73,8)</f>
        <v>#N/A</v>
      </c>
      <c r="L73" s="125"/>
      <c r="M73" s="13">
        <f ca="1">+IF($D73="Aplica",OFFSET(Hoja2!$C$2,MATCH(VLOOKUP($E$69,Hoja1!$G$1:$I$148,2,FALSE),Hoja2!$C$2:$C$58,0)+$A73,9),$D73)</f>
        <v>0</v>
      </c>
    </row>
    <row r="74" spans="1:13" ht="105" hidden="1" customHeight="1" thickBot="1" x14ac:dyDescent="0.3">
      <c r="A74" s="63">
        <v>0</v>
      </c>
      <c r="B74" s="46"/>
      <c r="C74" s="64" t="s">
        <v>216</v>
      </c>
      <c r="D74" s="65"/>
      <c r="E74" s="12">
        <f ca="1">+IF($D74="Aplica",OFFSET(Hoja2!$C$2,MATCH(VLOOKUP($E$69,Hoja1!$G$1:$I$148,2,FALSE),Hoja2!$C$2:$C$58,0)+$A74,2),$D74)</f>
        <v>0</v>
      </c>
      <c r="F74" s="12">
        <f ca="1">+IF($D74="Aplica",OFFSET(Hoja2!$C$2,MATCH(VLOOKUP($E$69,Hoja1!$G$1:$I$148,2,FALSE),Hoja2!$C$2:$C$58,0)+$A74,3),$D74)</f>
        <v>0</v>
      </c>
      <c r="G74" s="12">
        <f ca="1">+IF($D74="Aplica",OFFSET(Hoja2!$C$2,MATCH(VLOOKUP($E$69,Hoja1!$G$1:$I$148,2,FALSE),Hoja2!$C$2:$C$58,0)+$A74,4),$D74)</f>
        <v>0</v>
      </c>
      <c r="H74" s="12">
        <f ca="1">+IF($D74="Aplica",OFFSET(Hoja2!$C$2,MATCH(VLOOKUP($E$69,Hoja1!$G$1:$I$148,2,FALSE),Hoja2!$C$2:$C$58,0)+$A74,5),$D74)</f>
        <v>0</v>
      </c>
      <c r="I74" s="12">
        <f ca="1">+IF($D74="Aplica",OFFSET(Hoja2!$C$2,MATCH(VLOOKUP($E$69,Hoja1!$G$1:$I$148,2,FALSE),Hoja2!$C$2:$C$58,0)+$A74,6),$D74)</f>
        <v>0</v>
      </c>
      <c r="J74" s="125"/>
      <c r="K74" s="125"/>
      <c r="L74" s="125"/>
      <c r="M74" s="13">
        <f ca="1">+IF($D74="Aplica",OFFSET(Hoja2!$C$2,MATCH(VLOOKUP($E$69,Hoja1!$G$1:$I$148,2,FALSE),Hoja2!$C$2:$C$58,0)+$A74,9),$D74)</f>
        <v>0</v>
      </c>
    </row>
    <row r="75" spans="1:13" ht="112.5" hidden="1" customHeight="1" thickBot="1" x14ac:dyDescent="0.3">
      <c r="A75" s="63">
        <v>1</v>
      </c>
      <c r="B75" s="46"/>
      <c r="C75" s="64" t="s">
        <v>270</v>
      </c>
      <c r="D75" s="65"/>
      <c r="E75" s="12">
        <f ca="1">+IF($D75="Aplica",OFFSET(Hoja2!$C$2,MATCH(VLOOKUP($E$69,Hoja1!$G$1:$I$148,2,FALSE),Hoja2!$C$2:$C$58,0)+$A75,2),$D75)</f>
        <v>0</v>
      </c>
      <c r="F75" s="12">
        <f ca="1">+IF($D75="Aplica",OFFSET(Hoja2!$C$2,MATCH(VLOOKUP($E$69,Hoja1!$G$1:$I$148,2,FALSE),Hoja2!$C$2:$C$58,0)+$A75,3),$D75)</f>
        <v>0</v>
      </c>
      <c r="G75" s="12">
        <f ca="1">+IF($D75="Aplica",OFFSET(Hoja2!$C$2,MATCH(VLOOKUP($E$69,Hoja1!$G$1:$I$148,2,FALSE),Hoja2!$C$2:$C$58,0)+$A75,4),$D75)</f>
        <v>0</v>
      </c>
      <c r="H75" s="12">
        <f ca="1">+IF($D75="Aplica",OFFSET(Hoja2!$C$2,MATCH(VLOOKUP($E$69,Hoja1!$G$1:$I$148,2,FALSE),Hoja2!$C$2:$C$58,0)+$A75,5),$D75)</f>
        <v>0</v>
      </c>
      <c r="I75" s="12">
        <f ca="1">+IF($D75="Aplica",OFFSET(Hoja2!$C$2,MATCH(VLOOKUP($E$69,Hoja1!$G$1:$I$148,2,FALSE),Hoja2!$C$2:$C$58,0)+$A75,6),$D75)</f>
        <v>0</v>
      </c>
      <c r="J75" s="125"/>
      <c r="K75" s="125"/>
      <c r="L75" s="125"/>
      <c r="M75" s="13">
        <f ca="1">+IF($D75="Aplica",OFFSET(Hoja2!$C$2,MATCH(VLOOKUP($E$69,Hoja1!$G$1:$I$148,2,FALSE),Hoja2!$C$2:$C$58,0)+$A75,9),$D75)</f>
        <v>0</v>
      </c>
    </row>
    <row r="76" spans="1:13" ht="97.5" hidden="1" customHeight="1" thickBot="1" x14ac:dyDescent="0.3">
      <c r="A76" s="63">
        <v>2</v>
      </c>
      <c r="B76" s="46"/>
      <c r="C76" s="64" t="s">
        <v>217</v>
      </c>
      <c r="D76" s="65"/>
      <c r="E76" s="12">
        <f ca="1">+IF($D76="Aplica",OFFSET(Hoja2!$C$2,MATCH(VLOOKUP($E$69,Hoja1!$G$1:$I$148,2,FALSE),Hoja2!$C$2:$C$58,0)+$A76,2),$D76)</f>
        <v>0</v>
      </c>
      <c r="F76" s="12">
        <f ca="1">+IF($D76="Aplica",OFFSET(Hoja2!$C$2,MATCH(VLOOKUP($E$69,Hoja1!$G$1:$I$148,2,FALSE),Hoja2!$C$2:$C$58,0)+$A76,3),$D76)</f>
        <v>0</v>
      </c>
      <c r="G76" s="12">
        <f ca="1">+IF($D76="Aplica",OFFSET(Hoja2!$C$2,MATCH(VLOOKUP($E$69,Hoja1!$G$1:$I$148,2,FALSE),Hoja2!$C$2:$C$58,0)+$A76,4),$D76)</f>
        <v>0</v>
      </c>
      <c r="H76" s="12">
        <f ca="1">+IF($D76="Aplica",OFFSET(Hoja2!$C$2,MATCH(VLOOKUP($E$69,Hoja1!$G$1:$I$148,2,FALSE),Hoja2!$C$2:$C$58,0)+$A76,5),$D76)</f>
        <v>0</v>
      </c>
      <c r="I76" s="12">
        <f ca="1">+IF($D76="Aplica",OFFSET(Hoja2!$C$2,MATCH(VLOOKUP($E$69,Hoja1!$G$1:$I$148,2,FALSE),Hoja2!$C$2:$C$58,0)+$A76,6),$D76)</f>
        <v>0</v>
      </c>
      <c r="J76" s="125"/>
      <c r="K76" s="125"/>
      <c r="L76" s="125"/>
      <c r="M76" s="13">
        <f ca="1">+IF($D76="Aplica",OFFSET(Hoja2!$C$2,MATCH(VLOOKUP($E$69,Hoja1!$G$1:$I$148,2,FALSE),Hoja2!$C$2:$C$58,0)+$A76,9),$D76)</f>
        <v>0</v>
      </c>
    </row>
    <row r="77" spans="1:13" hidden="1" x14ac:dyDescent="0.25"/>
    <row r="78" spans="1:13" ht="15.75" hidden="1" customHeight="1" x14ac:dyDescent="0.25">
      <c r="A78" s="113" t="s">
        <v>202</v>
      </c>
      <c r="B78" s="113"/>
      <c r="C78" s="113"/>
      <c r="D78" s="113"/>
      <c r="E78" s="91"/>
      <c r="F78" s="91"/>
      <c r="G78" s="91"/>
      <c r="H78" s="91"/>
      <c r="I78" s="91"/>
      <c r="J78" s="91"/>
      <c r="K78" s="91"/>
      <c r="L78" s="91"/>
      <c r="M78" s="91"/>
    </row>
    <row r="79" spans="1:13" ht="15.75" hidden="1" customHeight="1" x14ac:dyDescent="0.25">
      <c r="A79" s="121" t="s">
        <v>189</v>
      </c>
      <c r="B79" s="121"/>
      <c r="C79" s="121"/>
      <c r="D79" s="121"/>
      <c r="E79" s="122" t="e">
        <f>VLOOKUP($E$78,Hoja1!$G$1:$K$148,4,FALSE)</f>
        <v>#N/A</v>
      </c>
      <c r="F79" s="122"/>
      <c r="G79" s="122"/>
      <c r="H79" s="122"/>
      <c r="I79" s="122"/>
      <c r="J79" s="122"/>
      <c r="K79" s="122"/>
      <c r="L79" s="122"/>
      <c r="M79" s="122"/>
    </row>
    <row r="80" spans="1:13" ht="15.75" hidden="1" customHeight="1" thickBot="1" x14ac:dyDescent="0.25">
      <c r="A80" s="121" t="s">
        <v>201</v>
      </c>
      <c r="B80" s="121"/>
      <c r="C80" s="123"/>
      <c r="D80" s="123"/>
      <c r="E80" s="87" t="e">
        <f>VLOOKUP($E$78,Hoja1!$G$1:$K$148,5,FALSE)</f>
        <v>#N/A</v>
      </c>
      <c r="F80" s="87"/>
      <c r="G80" s="87"/>
      <c r="H80" s="87"/>
      <c r="I80" s="87"/>
      <c r="J80" s="87"/>
      <c r="K80" s="87"/>
      <c r="L80" s="87"/>
      <c r="M80" s="87"/>
    </row>
    <row r="81" spans="1:13" ht="32.25" hidden="1" thickBot="1" x14ac:dyDescent="0.3">
      <c r="A81" s="61"/>
      <c r="B81" s="42"/>
      <c r="C81" s="62" t="s">
        <v>192</v>
      </c>
      <c r="D81" s="62" t="s">
        <v>205</v>
      </c>
      <c r="E81" s="62" t="s">
        <v>193</v>
      </c>
      <c r="F81" s="62" t="s">
        <v>162</v>
      </c>
      <c r="G81" s="62" t="s">
        <v>194</v>
      </c>
      <c r="H81" s="62" t="s">
        <v>195</v>
      </c>
      <c r="I81" s="62" t="s">
        <v>196</v>
      </c>
      <c r="J81" s="62" t="s">
        <v>197</v>
      </c>
      <c r="K81" s="124" t="s">
        <v>198</v>
      </c>
      <c r="L81" s="124"/>
      <c r="M81" s="62" t="s">
        <v>199</v>
      </c>
    </row>
    <row r="82" spans="1:13" ht="88.5" hidden="1" customHeight="1" thickBot="1" x14ac:dyDescent="0.3">
      <c r="A82" s="63">
        <v>-1</v>
      </c>
      <c r="B82" s="46"/>
      <c r="C82" s="64" t="s">
        <v>215</v>
      </c>
      <c r="D82" s="65"/>
      <c r="E82" s="12">
        <f ca="1">+IF($D82="Aplica",OFFSET(Hoja2!$C$2,MATCH(VLOOKUP($E$78,Hoja1!$G$1:$I$148,2,FALSE),Hoja2!$C$2:$C$58,0)+$A82,2),$D82)</f>
        <v>0</v>
      </c>
      <c r="F82" s="12">
        <f ca="1">+IF($D82="Aplica",OFFSET(Hoja2!$C$2,MATCH(VLOOKUP($E$78,Hoja1!$G$1:$I$148,2,FALSE),Hoja2!$C$2:$C$58,0)+$A82,3),$D82)</f>
        <v>0</v>
      </c>
      <c r="G82" s="12">
        <f ca="1">+IF($D82="Aplica",OFFSET(Hoja2!$C$2,MATCH(VLOOKUP($E$78,Hoja1!$G$1:$I$148,2,FALSE),Hoja2!$C$2:$C$58,0)+$A82,4),$D82)</f>
        <v>0</v>
      </c>
      <c r="H82" s="12">
        <f ca="1">+IF($D82="Aplica",OFFSET(Hoja2!$C$2,MATCH(VLOOKUP($E$78,Hoja1!$G$1:$I$148,2,FALSE),Hoja2!$C$2:$C$58,0)+$A82,5),$D82)</f>
        <v>0</v>
      </c>
      <c r="I82" s="12">
        <f ca="1">+IF($D82="Aplica",OFFSET(Hoja2!$C$2,MATCH(VLOOKUP($E$78,Hoja1!$G$1:$I$148,2,FALSE),Hoja2!$C$2:$C$58,0)+$A82,6),$D82)</f>
        <v>0</v>
      </c>
      <c r="J82" s="125" t="e">
        <f ca="1">+OFFSET(Hoja2!$C$2,MATCH(VLOOKUP($E$78,Hoja1!$G$1:$I$148,2,FALSE),Hoja2!$C$2:$C$58,0)+$A82,7)</f>
        <v>#N/A</v>
      </c>
      <c r="K82" s="125" t="e">
        <f ca="1">+OFFSET(Hoja2!$C$2,MATCH(VLOOKUP($E$78,Hoja1!$G$1:$I$148,2,FALSE),Hoja2!$C$2:$C$58,0)+$A82,8)</f>
        <v>#N/A</v>
      </c>
      <c r="L82" s="125"/>
      <c r="M82" s="13">
        <f ca="1">+IF($D82="Aplica",OFFSET(Hoja2!$C$2,MATCH(VLOOKUP($E$78,Hoja1!$G$1:$I$148,2,FALSE),Hoja2!$C$2:$C$58,0)+$A82,9),$D82)</f>
        <v>0</v>
      </c>
    </row>
    <row r="83" spans="1:13" ht="105" hidden="1" customHeight="1" thickBot="1" x14ac:dyDescent="0.3">
      <c r="A83" s="63">
        <v>0</v>
      </c>
      <c r="B83" s="46"/>
      <c r="C83" s="64" t="s">
        <v>216</v>
      </c>
      <c r="D83" s="65"/>
      <c r="E83" s="12">
        <f ca="1">+IF($D83="Aplica",OFFSET(Hoja2!$C$2,MATCH(VLOOKUP($E$78,Hoja1!$G$1:$I$148,2,FALSE),Hoja2!$C$2:$C$58,0)+$A83,2),$D83)</f>
        <v>0</v>
      </c>
      <c r="F83" s="12">
        <f ca="1">+IF($D83="Aplica",OFFSET(Hoja2!$C$2,MATCH(VLOOKUP($E$78,Hoja1!$G$1:$I$148,2,FALSE),Hoja2!$C$2:$C$58,0)+$A83,3),$D83)</f>
        <v>0</v>
      </c>
      <c r="G83" s="12">
        <f ca="1">+IF($D83="Aplica",OFFSET(Hoja2!$C$2,MATCH(VLOOKUP($E$78,Hoja1!$G$1:$I$148,2,FALSE),Hoja2!$C$2:$C$58,0)+$A83,4),$D83)</f>
        <v>0</v>
      </c>
      <c r="H83" s="12">
        <f ca="1">+IF($D83="Aplica",OFFSET(Hoja2!$C$2,MATCH(VLOOKUP($E$78,Hoja1!$G$1:$I$148,2,FALSE),Hoja2!$C$2:$C$58,0)+$A83,5),$D83)</f>
        <v>0</v>
      </c>
      <c r="I83" s="12">
        <f ca="1">+IF($D83="Aplica",OFFSET(Hoja2!$C$2,MATCH(VLOOKUP($E$78,Hoja1!$G$1:$I$148,2,FALSE),Hoja2!$C$2:$C$58,0)+$A83,6),$D83)</f>
        <v>0</v>
      </c>
      <c r="J83" s="125"/>
      <c r="K83" s="125"/>
      <c r="L83" s="125"/>
      <c r="M83" s="13">
        <f ca="1">+IF($D83="Aplica",OFFSET(Hoja2!$C$2,MATCH(VLOOKUP($E$78,Hoja1!$G$1:$I$148,2,FALSE),Hoja2!$C$2:$C$58,0)+$A83,9),$D83)</f>
        <v>0</v>
      </c>
    </row>
    <row r="84" spans="1:13" ht="112.5" hidden="1" customHeight="1" thickBot="1" x14ac:dyDescent="0.3">
      <c r="A84" s="63">
        <v>1</v>
      </c>
      <c r="B84" s="46"/>
      <c r="C84" s="64" t="s">
        <v>270</v>
      </c>
      <c r="D84" s="65"/>
      <c r="E84" s="12">
        <f ca="1">+IF($D84="Aplica",OFFSET(Hoja2!$C$2,MATCH(VLOOKUP($E$78,Hoja1!$G$1:$I$148,2,FALSE),Hoja2!$C$2:$C$58,0)+$A84,2),$D84)</f>
        <v>0</v>
      </c>
      <c r="F84" s="12">
        <f ca="1">+IF($D84="Aplica",OFFSET(Hoja2!$C$2,MATCH(VLOOKUP($E$78,Hoja1!$G$1:$I$148,2,FALSE),Hoja2!$C$2:$C$58,0)+$A84,3),$D84)</f>
        <v>0</v>
      </c>
      <c r="G84" s="12">
        <f ca="1">+IF($D84="Aplica",OFFSET(Hoja2!$C$2,MATCH(VLOOKUP($E$78,Hoja1!$G$1:$I$148,2,FALSE),Hoja2!$C$2:$C$58,0)+$A84,4),$D84)</f>
        <v>0</v>
      </c>
      <c r="H84" s="12">
        <f ca="1">+IF($D84="Aplica",OFFSET(Hoja2!$C$2,MATCH(VLOOKUP($E$78,Hoja1!$G$1:$I$148,2,FALSE),Hoja2!$C$2:$C$58,0)+$A84,5),$D84)</f>
        <v>0</v>
      </c>
      <c r="I84" s="12">
        <f ca="1">+IF($D84="Aplica",OFFSET(Hoja2!$C$2,MATCH(VLOOKUP($E$78,Hoja1!$G$1:$I$148,2,FALSE),Hoja2!$C$2:$C$58,0)+$A84,6),$D84)</f>
        <v>0</v>
      </c>
      <c r="J84" s="125"/>
      <c r="K84" s="125"/>
      <c r="L84" s="125"/>
      <c r="M84" s="13">
        <f ca="1">+IF($D84="Aplica",OFFSET(Hoja2!$C$2,MATCH(VLOOKUP($E$78,Hoja1!$G$1:$I$148,2,FALSE),Hoja2!$C$2:$C$58,0)+$A84,9),$D84)</f>
        <v>0</v>
      </c>
    </row>
    <row r="85" spans="1:13" ht="97.5" hidden="1" customHeight="1" thickBot="1" x14ac:dyDescent="0.3">
      <c r="A85" s="63">
        <v>2</v>
      </c>
      <c r="B85" s="46"/>
      <c r="C85" s="64" t="s">
        <v>217</v>
      </c>
      <c r="D85" s="65"/>
      <c r="E85" s="12">
        <f ca="1">+IF($D85="Aplica",OFFSET(Hoja2!$C$2,MATCH(VLOOKUP($E$78,Hoja1!$G$1:$I$148,2,FALSE),Hoja2!$C$2:$C$58,0)+$A85,2),$D85)</f>
        <v>0</v>
      </c>
      <c r="F85" s="12">
        <f ca="1">+IF($D85="Aplica",OFFSET(Hoja2!$C$2,MATCH(VLOOKUP($E$78,Hoja1!$G$1:$I$148,2,FALSE),Hoja2!$C$2:$C$58,0)+$A85,3),$D85)</f>
        <v>0</v>
      </c>
      <c r="G85" s="12">
        <f ca="1">+IF($D85="Aplica",OFFSET(Hoja2!$C$2,MATCH(VLOOKUP($E$78,Hoja1!$G$1:$I$148,2,FALSE),Hoja2!$C$2:$C$58,0)+$A85,4),$D85)</f>
        <v>0</v>
      </c>
      <c r="H85" s="12">
        <f ca="1">+IF($D85="Aplica",OFFSET(Hoja2!$C$2,MATCH(VLOOKUP($E$78,Hoja1!$G$1:$I$148,2,FALSE),Hoja2!$C$2:$C$58,0)+$A85,5),$D85)</f>
        <v>0</v>
      </c>
      <c r="I85" s="12">
        <f ca="1">+IF($D85="Aplica",OFFSET(Hoja2!$C$2,MATCH(VLOOKUP($E$78,Hoja1!$G$1:$I$148,2,FALSE),Hoja2!$C$2:$C$58,0)+$A85,6),$D85)</f>
        <v>0</v>
      </c>
      <c r="J85" s="125"/>
      <c r="K85" s="125"/>
      <c r="L85" s="125"/>
      <c r="M85" s="13">
        <f ca="1">+IF($D85="Aplica",OFFSET(Hoja2!$C$2,MATCH(VLOOKUP($E$78,Hoja1!$G$1:$I$148,2,FALSE),Hoja2!$C$2:$C$58,0)+$A85,9),$D85)</f>
        <v>0</v>
      </c>
    </row>
    <row r="86" spans="1:13" hidden="1" x14ac:dyDescent="0.25"/>
    <row r="87" spans="1:13" ht="15.75" hidden="1" customHeight="1" x14ac:dyDescent="0.25">
      <c r="A87" s="113" t="s">
        <v>202</v>
      </c>
      <c r="B87" s="113"/>
      <c r="C87" s="113"/>
      <c r="D87" s="113"/>
      <c r="E87" s="91"/>
      <c r="F87" s="91"/>
      <c r="G87" s="91"/>
      <c r="H87" s="91"/>
      <c r="I87" s="91"/>
      <c r="J87" s="91"/>
      <c r="K87" s="91"/>
      <c r="L87" s="91"/>
      <c r="M87" s="91"/>
    </row>
    <row r="88" spans="1:13" ht="15.75" hidden="1" customHeight="1" x14ac:dyDescent="0.25">
      <c r="A88" s="121" t="s">
        <v>189</v>
      </c>
      <c r="B88" s="121"/>
      <c r="C88" s="121"/>
      <c r="D88" s="121"/>
      <c r="E88" s="122" t="e">
        <f>VLOOKUP($E$87,Hoja1!$G$1:$K$148,4,FALSE)</f>
        <v>#N/A</v>
      </c>
      <c r="F88" s="122"/>
      <c r="G88" s="122"/>
      <c r="H88" s="122"/>
      <c r="I88" s="122"/>
      <c r="J88" s="122"/>
      <c r="K88" s="122"/>
      <c r="L88" s="122"/>
      <c r="M88" s="122"/>
    </row>
    <row r="89" spans="1:13" ht="15.75" hidden="1" customHeight="1" thickBot="1" x14ac:dyDescent="0.25">
      <c r="A89" s="121" t="s">
        <v>201</v>
      </c>
      <c r="B89" s="121"/>
      <c r="C89" s="123"/>
      <c r="D89" s="123"/>
      <c r="E89" s="87" t="e">
        <f>VLOOKUP($E$87,Hoja1!$G$1:$K$148,5,FALSE)</f>
        <v>#N/A</v>
      </c>
      <c r="F89" s="87"/>
      <c r="G89" s="87"/>
      <c r="H89" s="87"/>
      <c r="I89" s="87"/>
      <c r="J89" s="87"/>
      <c r="K89" s="87"/>
      <c r="L89" s="87"/>
      <c r="M89" s="87"/>
    </row>
    <row r="90" spans="1:13" ht="32.25" hidden="1" thickBot="1" x14ac:dyDescent="0.3">
      <c r="A90" s="61"/>
      <c r="B90" s="42"/>
      <c r="C90" s="62" t="s">
        <v>192</v>
      </c>
      <c r="D90" s="62" t="s">
        <v>205</v>
      </c>
      <c r="E90" s="62" t="s">
        <v>193</v>
      </c>
      <c r="F90" s="62" t="s">
        <v>162</v>
      </c>
      <c r="G90" s="62" t="s">
        <v>194</v>
      </c>
      <c r="H90" s="62" t="s">
        <v>195</v>
      </c>
      <c r="I90" s="62" t="s">
        <v>196</v>
      </c>
      <c r="J90" s="62" t="s">
        <v>197</v>
      </c>
      <c r="K90" s="124" t="s">
        <v>198</v>
      </c>
      <c r="L90" s="124"/>
      <c r="M90" s="62" t="s">
        <v>199</v>
      </c>
    </row>
    <row r="91" spans="1:13" ht="88.5" hidden="1" customHeight="1" thickBot="1" x14ac:dyDescent="0.3">
      <c r="A91" s="63">
        <v>-1</v>
      </c>
      <c r="B91" s="46"/>
      <c r="C91" s="64" t="s">
        <v>215</v>
      </c>
      <c r="D91" s="65"/>
      <c r="E91" s="12">
        <f ca="1">+IF($D91="Aplica",OFFSET(Hoja2!$C$2,MATCH(VLOOKUP($E$87,Hoja1!$G$1:$I$148,2,FALSE),Hoja2!$C$2:$C$58,0)+$A91,2),$D91)</f>
        <v>0</v>
      </c>
      <c r="F91" s="12">
        <f ca="1">+IF($D91="Aplica",OFFSET(Hoja2!$C$2,MATCH(VLOOKUP($E$87,Hoja1!$G$1:$I$148,2,FALSE),Hoja2!$C$2:$C$58,0)+$A91,3),$D91)</f>
        <v>0</v>
      </c>
      <c r="G91" s="12">
        <f ca="1">+IF($D91="Aplica",OFFSET(Hoja2!$C$2,MATCH(VLOOKUP($E$87,Hoja1!$G$1:$I$148,2,FALSE),Hoja2!$C$2:$C$58,0)+$A91,4),$D91)</f>
        <v>0</v>
      </c>
      <c r="H91" s="12">
        <f ca="1">+IF($D91="Aplica",OFFSET(Hoja2!$C$2,MATCH(VLOOKUP($E$87,Hoja1!$G$1:$I$148,2,FALSE),Hoja2!$C$2:$C$58,0)+$A91,5),$D91)</f>
        <v>0</v>
      </c>
      <c r="I91" s="12">
        <f ca="1">+IF($D91="Aplica",OFFSET(Hoja2!$C$2,MATCH(VLOOKUP($E$87,Hoja1!$G$1:$I$148,2,FALSE),Hoja2!$C$2:$C$58,0)+$A91,6),$D91)</f>
        <v>0</v>
      </c>
      <c r="J91" s="125" t="e">
        <f ca="1">+OFFSET(Hoja2!$C$2,MATCH(VLOOKUP($E$87,Hoja1!$G$1:$I$148,2,FALSE),Hoja2!$C$2:$C$58,0)+$A91,7)</f>
        <v>#N/A</v>
      </c>
      <c r="K91" s="125" t="e">
        <f ca="1">+OFFSET(Hoja2!$C$2,MATCH(VLOOKUP($E$87,Hoja1!$G$1:$I$148,2,FALSE),Hoja2!$C$2:$C$58,0)+$A91,8)</f>
        <v>#N/A</v>
      </c>
      <c r="L91" s="125"/>
      <c r="M91" s="13">
        <f ca="1">+IF($D91="Aplica",OFFSET(Hoja2!$C$2,MATCH(VLOOKUP($E$87,Hoja1!$G$1:$I$148,2,FALSE),Hoja2!$C$2:$C$58,0)+$A91,9),$D91)</f>
        <v>0</v>
      </c>
    </row>
    <row r="92" spans="1:13" ht="105" hidden="1" customHeight="1" thickBot="1" x14ac:dyDescent="0.3">
      <c r="A92" s="63">
        <v>0</v>
      </c>
      <c r="B92" s="46"/>
      <c r="C92" s="64" t="s">
        <v>216</v>
      </c>
      <c r="D92" s="65"/>
      <c r="E92" s="12">
        <f ca="1">+IF($D92="Aplica",OFFSET(Hoja2!$C$2,MATCH(VLOOKUP($E$87,Hoja1!$G$1:$I$148,2,FALSE),Hoja2!$C$2:$C$58,0)+$A92,2),$D92)</f>
        <v>0</v>
      </c>
      <c r="F92" s="12">
        <f ca="1">+IF($D92="Aplica",OFFSET(Hoja2!$C$2,MATCH(VLOOKUP($E$87,Hoja1!$G$1:$I$148,2,FALSE),Hoja2!$C$2:$C$58,0)+$A92,3),$D92)</f>
        <v>0</v>
      </c>
      <c r="G92" s="12">
        <f ca="1">+IF($D92="Aplica",OFFSET(Hoja2!$C$2,MATCH(VLOOKUP($E$87,Hoja1!$G$1:$I$148,2,FALSE),Hoja2!$C$2:$C$58,0)+$A92,4),$D92)</f>
        <v>0</v>
      </c>
      <c r="H92" s="12">
        <f ca="1">+IF($D92="Aplica",OFFSET(Hoja2!$C$2,MATCH(VLOOKUP($E$87,Hoja1!$G$1:$I$148,2,FALSE),Hoja2!$C$2:$C$58,0)+$A92,5),$D92)</f>
        <v>0</v>
      </c>
      <c r="I92" s="12">
        <f ca="1">+IF($D92="Aplica",OFFSET(Hoja2!$C$2,MATCH(VLOOKUP($E$87,Hoja1!$G$1:$I$148,2,FALSE),Hoja2!$C$2:$C$58,0)+$A92,6),$D92)</f>
        <v>0</v>
      </c>
      <c r="J92" s="125"/>
      <c r="K92" s="125"/>
      <c r="L92" s="125"/>
      <c r="M92" s="13">
        <f ca="1">+IF($D92="Aplica",OFFSET(Hoja2!$C$2,MATCH(VLOOKUP($E$87,Hoja1!$G$1:$I$148,2,FALSE),Hoja2!$C$2:$C$58,0)+$A92,9),$D92)</f>
        <v>0</v>
      </c>
    </row>
    <row r="93" spans="1:13" ht="112.5" hidden="1" customHeight="1" thickBot="1" x14ac:dyDescent="0.3">
      <c r="A93" s="63">
        <v>1</v>
      </c>
      <c r="B93" s="46"/>
      <c r="C93" s="64" t="s">
        <v>270</v>
      </c>
      <c r="D93" s="65"/>
      <c r="E93" s="12">
        <f ca="1">+IF($D93="Aplica",OFFSET(Hoja2!$C$2,MATCH(VLOOKUP($E$87,Hoja1!$G$1:$I$148,2,FALSE),Hoja2!$C$2:$C$58,0)+$A93,2),$D93)</f>
        <v>0</v>
      </c>
      <c r="F93" s="12">
        <f ca="1">+IF($D93="Aplica",OFFSET(Hoja2!$C$2,MATCH(VLOOKUP($E$87,Hoja1!$G$1:$I$148,2,FALSE),Hoja2!$C$2:$C$58,0)+$A93,3),$D93)</f>
        <v>0</v>
      </c>
      <c r="G93" s="12">
        <f ca="1">+IF($D93="Aplica",OFFSET(Hoja2!$C$2,MATCH(VLOOKUP($E$87,Hoja1!$G$1:$I$148,2,FALSE),Hoja2!$C$2:$C$58,0)+$A93,4),$D93)</f>
        <v>0</v>
      </c>
      <c r="H93" s="12">
        <f ca="1">+IF($D93="Aplica",OFFSET(Hoja2!$C$2,MATCH(VLOOKUP($E$87,Hoja1!$G$1:$I$148,2,FALSE),Hoja2!$C$2:$C$58,0)+$A93,5),$D93)</f>
        <v>0</v>
      </c>
      <c r="I93" s="12">
        <f ca="1">+IF($D93="Aplica",OFFSET(Hoja2!$C$2,MATCH(VLOOKUP($E$87,Hoja1!$G$1:$I$148,2,FALSE),Hoja2!$C$2:$C$58,0)+$A93,6),$D93)</f>
        <v>0</v>
      </c>
      <c r="J93" s="125"/>
      <c r="K93" s="125"/>
      <c r="L93" s="125"/>
      <c r="M93" s="13">
        <f ca="1">+IF($D93="Aplica",OFFSET(Hoja2!$C$2,MATCH(VLOOKUP($E$87,Hoja1!$G$1:$I$148,2,FALSE),Hoja2!$C$2:$C$58,0)+$A93,9),$D93)</f>
        <v>0</v>
      </c>
    </row>
    <row r="94" spans="1:13" ht="97.5" hidden="1" customHeight="1" thickBot="1" x14ac:dyDescent="0.3">
      <c r="A94" s="63">
        <v>2</v>
      </c>
      <c r="B94" s="46"/>
      <c r="C94" s="64" t="s">
        <v>217</v>
      </c>
      <c r="D94" s="65"/>
      <c r="E94" s="12">
        <f ca="1">+IF($D94="Aplica",OFFSET(Hoja2!$C$2,MATCH(VLOOKUP($E$87,Hoja1!$G$1:$I$148,2,FALSE),Hoja2!$C$2:$C$58,0)+$A94,2),$D94)</f>
        <v>0</v>
      </c>
      <c r="F94" s="12">
        <f ca="1">+IF($D94="Aplica",OFFSET(Hoja2!$C$2,MATCH(VLOOKUP($E$87,Hoja1!$G$1:$I$148,2,FALSE),Hoja2!$C$2:$C$58,0)+$A94,3),$D94)</f>
        <v>0</v>
      </c>
      <c r="G94" s="12">
        <f ca="1">+IF($D94="Aplica",OFFSET(Hoja2!$C$2,MATCH(VLOOKUP($E$87,Hoja1!$G$1:$I$148,2,FALSE),Hoja2!$C$2:$C$58,0)+$A94,4),$D94)</f>
        <v>0</v>
      </c>
      <c r="H94" s="12">
        <f ca="1">+IF($D94="Aplica",OFFSET(Hoja2!$C$2,MATCH(VLOOKUP($E$87,Hoja1!$G$1:$I$148,2,FALSE),Hoja2!$C$2:$C$58,0)+$A94,5),$D94)</f>
        <v>0</v>
      </c>
      <c r="I94" s="12">
        <f ca="1">+IF($D94="Aplica",OFFSET(Hoja2!$C$2,MATCH(VLOOKUP($E$87,Hoja1!$G$1:$I$148,2,FALSE),Hoja2!$C$2:$C$58,0)+$A94,6),$D94)</f>
        <v>0</v>
      </c>
      <c r="J94" s="125"/>
      <c r="K94" s="125"/>
      <c r="L94" s="125"/>
      <c r="M94" s="13">
        <f ca="1">+IF($D94="Aplica",OFFSET(Hoja2!$C$2,MATCH(VLOOKUP($E$87,Hoja1!$G$1:$I$148,2,FALSE),Hoja2!$C$2:$C$58,0)+$A94,9),$D94)</f>
        <v>0</v>
      </c>
    </row>
    <row r="95" spans="1:13" hidden="1" x14ac:dyDescent="0.25"/>
    <row r="96" spans="1:13" ht="15.75" hidden="1" customHeight="1" x14ac:dyDescent="0.25">
      <c r="A96" s="113" t="s">
        <v>202</v>
      </c>
      <c r="B96" s="113"/>
      <c r="C96" s="113"/>
      <c r="D96" s="113"/>
      <c r="E96" s="91"/>
      <c r="F96" s="91"/>
      <c r="G96" s="91"/>
      <c r="H96" s="91"/>
      <c r="I96" s="91"/>
      <c r="J96" s="91"/>
      <c r="K96" s="91"/>
      <c r="L96" s="91"/>
      <c r="M96" s="91"/>
    </row>
    <row r="97" spans="1:13" ht="15.75" hidden="1" customHeight="1" x14ac:dyDescent="0.25">
      <c r="A97" s="121" t="s">
        <v>189</v>
      </c>
      <c r="B97" s="121"/>
      <c r="C97" s="121"/>
      <c r="D97" s="121"/>
      <c r="E97" s="122" t="e">
        <f>VLOOKUP($E$96,Hoja1!$G$1:$K$148,4,FALSE)</f>
        <v>#N/A</v>
      </c>
      <c r="F97" s="122"/>
      <c r="G97" s="122"/>
      <c r="H97" s="122"/>
      <c r="I97" s="122"/>
      <c r="J97" s="122"/>
      <c r="K97" s="122"/>
      <c r="L97" s="122"/>
      <c r="M97" s="122"/>
    </row>
    <row r="98" spans="1:13" ht="15.75" hidden="1" customHeight="1" thickBot="1" x14ac:dyDescent="0.25">
      <c r="A98" s="121" t="s">
        <v>201</v>
      </c>
      <c r="B98" s="121"/>
      <c r="C98" s="123"/>
      <c r="D98" s="123"/>
      <c r="E98" s="87" t="e">
        <f>VLOOKUP($E$96,Hoja1!$G$1:$K$148,5,FALSE)</f>
        <v>#N/A</v>
      </c>
      <c r="F98" s="87"/>
      <c r="G98" s="87"/>
      <c r="H98" s="87"/>
      <c r="I98" s="87"/>
      <c r="J98" s="87"/>
      <c r="K98" s="87"/>
      <c r="L98" s="87"/>
      <c r="M98" s="87"/>
    </row>
    <row r="99" spans="1:13" ht="32.25" hidden="1" thickBot="1" x14ac:dyDescent="0.3">
      <c r="A99" s="61"/>
      <c r="B99" s="42"/>
      <c r="C99" s="62" t="s">
        <v>192</v>
      </c>
      <c r="D99" s="62" t="s">
        <v>205</v>
      </c>
      <c r="E99" s="62" t="s">
        <v>193</v>
      </c>
      <c r="F99" s="62" t="s">
        <v>162</v>
      </c>
      <c r="G99" s="62" t="s">
        <v>194</v>
      </c>
      <c r="H99" s="62" t="s">
        <v>195</v>
      </c>
      <c r="I99" s="62" t="s">
        <v>196</v>
      </c>
      <c r="J99" s="62" t="s">
        <v>197</v>
      </c>
      <c r="K99" s="124" t="s">
        <v>198</v>
      </c>
      <c r="L99" s="124"/>
      <c r="M99" s="62" t="s">
        <v>199</v>
      </c>
    </row>
    <row r="100" spans="1:13" ht="88.5" hidden="1" customHeight="1" thickBot="1" x14ac:dyDescent="0.3">
      <c r="A100" s="63">
        <v>-1</v>
      </c>
      <c r="B100" s="46"/>
      <c r="C100" s="64" t="s">
        <v>215</v>
      </c>
      <c r="D100" s="65"/>
      <c r="E100" s="12">
        <f ca="1">+IF($D100="Aplica",OFFSET(Hoja2!$C$2,MATCH(VLOOKUP($E$96,Hoja1!$G$1:$I$148,2,FALSE),Hoja2!$C$2:$C$58,0)+$A100,2),$D100)</f>
        <v>0</v>
      </c>
      <c r="F100" s="12">
        <f ca="1">+IF($D100="Aplica",OFFSET(Hoja2!$C$2,MATCH(VLOOKUP($E$96,Hoja1!$G$1:$I$148,2,FALSE),Hoja2!$C$2:$C$58,0)+$A100,3),$D100)</f>
        <v>0</v>
      </c>
      <c r="G100" s="12">
        <f ca="1">+IF($D100="Aplica",OFFSET(Hoja2!$C$2,MATCH(VLOOKUP($E$96,Hoja1!$G$1:$I$148,2,FALSE),Hoja2!$C$2:$C$58,0)+$A100,4),$D100)</f>
        <v>0</v>
      </c>
      <c r="H100" s="12">
        <f ca="1">+IF($D100="Aplica",OFFSET(Hoja2!$C$2,MATCH(VLOOKUP($E$96,Hoja1!$G$1:$I$148,2,FALSE),Hoja2!$C$2:$C$58,0)+$A100,5),$D100)</f>
        <v>0</v>
      </c>
      <c r="I100" s="12">
        <f ca="1">+IF($D100="Aplica",OFFSET(Hoja2!$C$2,MATCH(VLOOKUP($E$96,Hoja1!$G$1:$I$148,2,FALSE),Hoja2!$C$2:$C$58,0)+$A100,6),$D100)</f>
        <v>0</v>
      </c>
      <c r="J100" s="125" t="e">
        <f ca="1">+OFFSET(Hoja2!$C$2,MATCH(VLOOKUP($E$96,Hoja1!$G$1:$I$148,2,FALSE),Hoja2!$C$2:$C$58,0)+$A100,7)</f>
        <v>#N/A</v>
      </c>
      <c r="K100" s="125" t="e">
        <f ca="1">+OFFSET(Hoja2!$C$2,MATCH(VLOOKUP($E$96,Hoja1!$G$1:$I$148,2,FALSE),Hoja2!$C$2:$C$58,0)+$A100,8)</f>
        <v>#N/A</v>
      </c>
      <c r="L100" s="125"/>
      <c r="M100" s="13">
        <f ca="1">+IF($D100="Aplica",OFFSET(Hoja2!$C$2,MATCH(VLOOKUP($E$96,Hoja1!$G$1:$I$148,2,FALSE),Hoja2!$C$2:$C$58,0)+$A100,9),$D100)</f>
        <v>0</v>
      </c>
    </row>
    <row r="101" spans="1:13" ht="105" hidden="1" customHeight="1" thickBot="1" x14ac:dyDescent="0.3">
      <c r="A101" s="63">
        <v>0</v>
      </c>
      <c r="B101" s="46"/>
      <c r="C101" s="64" t="s">
        <v>216</v>
      </c>
      <c r="D101" s="65"/>
      <c r="E101" s="12">
        <f ca="1">+IF($D101="Aplica",OFFSET(Hoja2!$C$2,MATCH(VLOOKUP($E$96,Hoja1!$G$1:$I$148,2,FALSE),Hoja2!$C$2:$C$58,0)+$A101,2),$D101)</f>
        <v>0</v>
      </c>
      <c r="F101" s="12">
        <f ca="1">+IF($D101="Aplica",OFFSET(Hoja2!$C$2,MATCH(VLOOKUP($E$96,Hoja1!$G$1:$I$148,2,FALSE),Hoja2!$C$2:$C$58,0)+$A101,3),$D101)</f>
        <v>0</v>
      </c>
      <c r="G101" s="12">
        <f ca="1">+IF($D101="Aplica",OFFSET(Hoja2!$C$2,MATCH(VLOOKUP($E$96,Hoja1!$G$1:$I$148,2,FALSE),Hoja2!$C$2:$C$58,0)+$A101,4),$D101)</f>
        <v>0</v>
      </c>
      <c r="H101" s="12">
        <f ca="1">+IF($D101="Aplica",OFFSET(Hoja2!$C$2,MATCH(VLOOKUP($E$96,Hoja1!$G$1:$I$148,2,FALSE),Hoja2!$C$2:$C$58,0)+$A101,5),$D101)</f>
        <v>0</v>
      </c>
      <c r="I101" s="12">
        <f ca="1">+IF($D101="Aplica",OFFSET(Hoja2!$C$2,MATCH(VLOOKUP($E$96,Hoja1!$G$1:$I$148,2,FALSE),Hoja2!$C$2:$C$58,0)+$A101,6),$D101)</f>
        <v>0</v>
      </c>
      <c r="J101" s="125"/>
      <c r="K101" s="125"/>
      <c r="L101" s="125"/>
      <c r="M101" s="13">
        <f ca="1">+IF($D101="Aplica",OFFSET(Hoja2!$C$2,MATCH(VLOOKUP($E$96,Hoja1!$G$1:$I$148,2,FALSE),Hoja2!$C$2:$C$58,0)+$A101,9),$D101)</f>
        <v>0</v>
      </c>
    </row>
    <row r="102" spans="1:13" ht="112.5" hidden="1" customHeight="1" thickBot="1" x14ac:dyDescent="0.3">
      <c r="A102" s="63">
        <v>1</v>
      </c>
      <c r="B102" s="46"/>
      <c r="C102" s="64" t="s">
        <v>270</v>
      </c>
      <c r="D102" s="65"/>
      <c r="E102" s="12">
        <f ca="1">+IF($D102="Aplica",OFFSET(Hoja2!$C$2,MATCH(VLOOKUP($E$96,Hoja1!$G$1:$I$148,2,FALSE),Hoja2!$C$2:$C$58,0)+$A102,2),$D102)</f>
        <v>0</v>
      </c>
      <c r="F102" s="12">
        <f ca="1">+IF($D102="Aplica",OFFSET(Hoja2!$C$2,MATCH(VLOOKUP($E$96,Hoja1!$G$1:$I$148,2,FALSE),Hoja2!$C$2:$C$58,0)+$A102,3),$D102)</f>
        <v>0</v>
      </c>
      <c r="G102" s="12">
        <f ca="1">+IF($D102="Aplica",OFFSET(Hoja2!$C$2,MATCH(VLOOKUP($E$96,Hoja1!$G$1:$I$148,2,FALSE),Hoja2!$C$2:$C$58,0)+$A102,4),$D102)</f>
        <v>0</v>
      </c>
      <c r="H102" s="12">
        <f ca="1">+IF($D102="Aplica",OFFSET(Hoja2!$C$2,MATCH(VLOOKUP($E$96,Hoja1!$G$1:$I$148,2,FALSE),Hoja2!$C$2:$C$58,0)+$A102,5),$D102)</f>
        <v>0</v>
      </c>
      <c r="I102" s="12">
        <f ca="1">+IF($D102="Aplica",OFFSET(Hoja2!$C$2,MATCH(VLOOKUP($E$96,Hoja1!$G$1:$I$148,2,FALSE),Hoja2!$C$2:$C$58,0)+$A102,6),$D102)</f>
        <v>0</v>
      </c>
      <c r="J102" s="125"/>
      <c r="K102" s="125"/>
      <c r="L102" s="125"/>
      <c r="M102" s="13">
        <f ca="1">+IF($D102="Aplica",OFFSET(Hoja2!$C$2,MATCH(VLOOKUP($E$96,Hoja1!$G$1:$I$148,2,FALSE),Hoja2!$C$2:$C$58,0)+$A102,9),$D102)</f>
        <v>0</v>
      </c>
    </row>
    <row r="103" spans="1:13" ht="97.5" hidden="1" customHeight="1" thickBot="1" x14ac:dyDescent="0.3">
      <c r="A103" s="63">
        <v>2</v>
      </c>
      <c r="B103" s="46"/>
      <c r="C103" s="64" t="s">
        <v>217</v>
      </c>
      <c r="D103" s="65"/>
      <c r="E103" s="12">
        <f ca="1">+IF($D103="Aplica",OFFSET(Hoja2!$C$2,MATCH(VLOOKUP($E$96,Hoja1!$G$1:$I$148,2,FALSE),Hoja2!$C$2:$C$58,0)+$A103,2),$D103)</f>
        <v>0</v>
      </c>
      <c r="F103" s="12">
        <f ca="1">+IF($D103="Aplica",OFFSET(Hoja2!$C$2,MATCH(VLOOKUP($E$96,Hoja1!$G$1:$I$148,2,FALSE),Hoja2!$C$2:$C$58,0)+$A103,3),$D103)</f>
        <v>0</v>
      </c>
      <c r="G103" s="12">
        <f ca="1">+IF($D103="Aplica",OFFSET(Hoja2!$C$2,MATCH(VLOOKUP($E$96,Hoja1!$G$1:$I$148,2,FALSE),Hoja2!$C$2:$C$58,0)+$A103,4),$D103)</f>
        <v>0</v>
      </c>
      <c r="H103" s="12">
        <f ca="1">+IF($D103="Aplica",OFFSET(Hoja2!$C$2,MATCH(VLOOKUP($E$96,Hoja1!$G$1:$I$148,2,FALSE),Hoja2!$C$2:$C$58,0)+$A103,5),$D103)</f>
        <v>0</v>
      </c>
      <c r="I103" s="12">
        <f ca="1">+IF($D103="Aplica",OFFSET(Hoja2!$C$2,MATCH(VLOOKUP($E$96,Hoja1!$G$1:$I$148,2,FALSE),Hoja2!$C$2:$C$58,0)+$A103,6),$D103)</f>
        <v>0</v>
      </c>
      <c r="J103" s="125"/>
      <c r="K103" s="125"/>
      <c r="L103" s="125"/>
      <c r="M103" s="13">
        <f ca="1">+IF($D103="Aplica",OFFSET(Hoja2!$C$2,MATCH(VLOOKUP($E$96,Hoja1!$G$1:$I$148,2,FALSE),Hoja2!$C$2:$C$58,0)+$A103,9),$D103)</f>
        <v>0</v>
      </c>
    </row>
    <row r="104" spans="1:13" hidden="1" x14ac:dyDescent="0.25"/>
    <row r="105" spans="1:13" ht="15.75" hidden="1" customHeight="1" x14ac:dyDescent="0.25">
      <c r="A105" s="113" t="s">
        <v>202</v>
      </c>
      <c r="B105" s="113"/>
      <c r="C105" s="113"/>
      <c r="D105" s="113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1:13" ht="15.75" hidden="1" customHeight="1" x14ac:dyDescent="0.25">
      <c r="A106" s="121" t="s">
        <v>189</v>
      </c>
      <c r="B106" s="121"/>
      <c r="C106" s="121"/>
      <c r="D106" s="121"/>
      <c r="E106" s="122" t="e">
        <f>VLOOKUP($E$105,Hoja1!$G$1:$K$148,4,FALSE)</f>
        <v>#N/A</v>
      </c>
      <c r="F106" s="122"/>
      <c r="G106" s="122"/>
      <c r="H106" s="122"/>
      <c r="I106" s="122"/>
      <c r="J106" s="122"/>
      <c r="K106" s="122"/>
      <c r="L106" s="122"/>
      <c r="M106" s="122"/>
    </row>
    <row r="107" spans="1:13" ht="15.75" hidden="1" customHeight="1" thickBot="1" x14ac:dyDescent="0.25">
      <c r="A107" s="121" t="s">
        <v>201</v>
      </c>
      <c r="B107" s="121"/>
      <c r="C107" s="123"/>
      <c r="D107" s="123"/>
      <c r="E107" s="87" t="e">
        <f>VLOOKUP($E$105,Hoja1!$G$1:$K$148,5,FALSE)</f>
        <v>#N/A</v>
      </c>
      <c r="F107" s="87"/>
      <c r="G107" s="87"/>
      <c r="H107" s="87"/>
      <c r="I107" s="87"/>
      <c r="J107" s="87"/>
      <c r="K107" s="87"/>
      <c r="L107" s="87"/>
      <c r="M107" s="87"/>
    </row>
    <row r="108" spans="1:13" ht="32.25" hidden="1" thickBot="1" x14ac:dyDescent="0.3">
      <c r="A108" s="61"/>
      <c r="B108" s="42"/>
      <c r="C108" s="62" t="s">
        <v>192</v>
      </c>
      <c r="D108" s="62" t="s">
        <v>205</v>
      </c>
      <c r="E108" s="62" t="s">
        <v>193</v>
      </c>
      <c r="F108" s="62" t="s">
        <v>162</v>
      </c>
      <c r="G108" s="62" t="s">
        <v>194</v>
      </c>
      <c r="H108" s="62" t="s">
        <v>195</v>
      </c>
      <c r="I108" s="62" t="s">
        <v>196</v>
      </c>
      <c r="J108" s="62" t="s">
        <v>197</v>
      </c>
      <c r="K108" s="124" t="s">
        <v>198</v>
      </c>
      <c r="L108" s="124"/>
      <c r="M108" s="62" t="s">
        <v>199</v>
      </c>
    </row>
    <row r="109" spans="1:13" ht="88.5" hidden="1" customHeight="1" thickBot="1" x14ac:dyDescent="0.3">
      <c r="A109" s="63">
        <v>-1</v>
      </c>
      <c r="B109" s="46"/>
      <c r="C109" s="64" t="s">
        <v>215</v>
      </c>
      <c r="D109" s="65"/>
      <c r="E109" s="12">
        <f ca="1">+IF($D109="Aplica",OFFSET(Hoja2!$C$2,MATCH(VLOOKUP($E$105,Hoja1!$G$1:$I$148,2,FALSE),Hoja2!$C$2:$C$58,0)+$A109,2),$D109)</f>
        <v>0</v>
      </c>
      <c r="F109" s="12">
        <f ca="1">+IF($D109="Aplica",OFFSET(Hoja2!$C$2,MATCH(VLOOKUP($E$105,Hoja1!$G$1:$I$148,2,FALSE),Hoja2!$C$2:$C$58,0)+$A109,3),$D109)</f>
        <v>0</v>
      </c>
      <c r="G109" s="12">
        <f ca="1">+IF($D109="Aplica",OFFSET(Hoja2!$C$2,MATCH(VLOOKUP($E$105,Hoja1!$G$1:$I$148,2,FALSE),Hoja2!$C$2:$C$58,0)+$A109,4),$D109)</f>
        <v>0</v>
      </c>
      <c r="H109" s="12">
        <f ca="1">+IF($D109="Aplica",OFFSET(Hoja2!$C$2,MATCH(VLOOKUP($E$105,Hoja1!$G$1:$I$148,2,FALSE),Hoja2!$C$2:$C$58,0)+$A109,5),$D109)</f>
        <v>0</v>
      </c>
      <c r="I109" s="12">
        <f ca="1">+IF($D109="Aplica",OFFSET(Hoja2!$C$2,MATCH(VLOOKUP($E$105,Hoja1!$G$1:$I$148,2,FALSE),Hoja2!$C$2:$C$58,0)+$A109,6),$D109)</f>
        <v>0</v>
      </c>
      <c r="J109" s="125" t="e">
        <f ca="1">+OFFSET(Hoja2!$C$2,MATCH(VLOOKUP($E$105,Hoja1!$G$1:$I$148,2,FALSE),Hoja2!$C$2:$C$58,0)+$A109,7)</f>
        <v>#N/A</v>
      </c>
      <c r="K109" s="125" t="e">
        <f ca="1">+OFFSET(Hoja2!$C$2,MATCH(VLOOKUP($E$105,Hoja1!$G$1:$I$148,2,FALSE),Hoja2!$C$2:$C$58,0)+$A109,8)</f>
        <v>#N/A</v>
      </c>
      <c r="L109" s="125"/>
      <c r="M109" s="13">
        <f ca="1">+IF($D109="Aplica",OFFSET(Hoja2!$C$2,MATCH(VLOOKUP($E$105,Hoja1!$G$1:$I$148,2,FALSE),Hoja2!$C$2:$C$58,0)+$A109,9),$D109)</f>
        <v>0</v>
      </c>
    </row>
    <row r="110" spans="1:13" ht="105" hidden="1" customHeight="1" thickBot="1" x14ac:dyDescent="0.3">
      <c r="A110" s="63">
        <v>0</v>
      </c>
      <c r="B110" s="46"/>
      <c r="C110" s="64" t="s">
        <v>216</v>
      </c>
      <c r="D110" s="65"/>
      <c r="E110" s="12">
        <f ca="1">+IF($D110="Aplica",OFFSET(Hoja2!$C$2,MATCH(VLOOKUP($E$105,Hoja1!$G$1:$I$148,2,FALSE),Hoja2!$C$2:$C$58,0)+$A110,2),$D110)</f>
        <v>0</v>
      </c>
      <c r="F110" s="12">
        <f ca="1">+IF($D110="Aplica",OFFSET(Hoja2!$C$2,MATCH(VLOOKUP($E$105,Hoja1!$G$1:$I$148,2,FALSE),Hoja2!$C$2:$C$58,0)+$A110,3),$D110)</f>
        <v>0</v>
      </c>
      <c r="G110" s="12">
        <f ca="1">+IF($D110="Aplica",OFFSET(Hoja2!$C$2,MATCH(VLOOKUP($E$105,Hoja1!$G$1:$I$148,2,FALSE),Hoja2!$C$2:$C$58,0)+$A110,4),$D110)</f>
        <v>0</v>
      </c>
      <c r="H110" s="12">
        <f ca="1">+IF($D110="Aplica",OFFSET(Hoja2!$C$2,MATCH(VLOOKUP($E$105,Hoja1!$G$1:$I$148,2,FALSE),Hoja2!$C$2:$C$58,0)+$A110,5),$D110)</f>
        <v>0</v>
      </c>
      <c r="I110" s="12">
        <f ca="1">+IF($D110="Aplica",OFFSET(Hoja2!$C$2,MATCH(VLOOKUP($E$105,Hoja1!$G$1:$I$148,2,FALSE),Hoja2!$C$2:$C$58,0)+$A110,6),$D110)</f>
        <v>0</v>
      </c>
      <c r="J110" s="125"/>
      <c r="K110" s="125"/>
      <c r="L110" s="125"/>
      <c r="M110" s="13">
        <f ca="1">+IF($D110="Aplica",OFFSET(Hoja2!$C$2,MATCH(VLOOKUP($E$105,Hoja1!$G$1:$I$148,2,FALSE),Hoja2!$C$2:$C$58,0)+$A110,9),$D110)</f>
        <v>0</v>
      </c>
    </row>
    <row r="111" spans="1:13" ht="112.5" hidden="1" customHeight="1" thickBot="1" x14ac:dyDescent="0.3">
      <c r="A111" s="63">
        <v>1</v>
      </c>
      <c r="B111" s="46"/>
      <c r="C111" s="64" t="s">
        <v>270</v>
      </c>
      <c r="D111" s="65"/>
      <c r="E111" s="12">
        <f ca="1">+IF($D111="Aplica",OFFSET(Hoja2!$C$2,MATCH(VLOOKUP($E$105,Hoja1!$G$1:$I$148,2,FALSE),Hoja2!$C$2:$C$58,0)+$A111,2),$D111)</f>
        <v>0</v>
      </c>
      <c r="F111" s="12">
        <f ca="1">+IF($D111="Aplica",OFFSET(Hoja2!$C$2,MATCH(VLOOKUP($E$105,Hoja1!$G$1:$I$148,2,FALSE),Hoja2!$C$2:$C$58,0)+$A111,3),$D111)</f>
        <v>0</v>
      </c>
      <c r="G111" s="12">
        <f ca="1">+IF($D111="Aplica",OFFSET(Hoja2!$C$2,MATCH(VLOOKUP($E$105,Hoja1!$G$1:$I$148,2,FALSE),Hoja2!$C$2:$C$58,0)+$A111,4),$D111)</f>
        <v>0</v>
      </c>
      <c r="H111" s="12">
        <f ca="1">+IF($D111="Aplica",OFFSET(Hoja2!$C$2,MATCH(VLOOKUP($E$105,Hoja1!$G$1:$I$148,2,FALSE),Hoja2!$C$2:$C$58,0)+$A111,5),$D111)</f>
        <v>0</v>
      </c>
      <c r="I111" s="12">
        <f ca="1">+IF($D111="Aplica",OFFSET(Hoja2!$C$2,MATCH(VLOOKUP($E$105,Hoja1!$G$1:$I$148,2,FALSE),Hoja2!$C$2:$C$58,0)+$A111,6),$D111)</f>
        <v>0</v>
      </c>
      <c r="J111" s="125"/>
      <c r="K111" s="125"/>
      <c r="L111" s="125"/>
      <c r="M111" s="13">
        <f ca="1">+IF($D111="Aplica",OFFSET(Hoja2!$C$2,MATCH(VLOOKUP($E$105,Hoja1!$G$1:$I$148,2,FALSE),Hoja2!$C$2:$C$58,0)+$A111,9),$D111)</f>
        <v>0</v>
      </c>
    </row>
    <row r="112" spans="1:13" ht="97.5" hidden="1" customHeight="1" thickBot="1" x14ac:dyDescent="0.3">
      <c r="A112" s="63">
        <v>2</v>
      </c>
      <c r="B112" s="46"/>
      <c r="C112" s="64" t="s">
        <v>217</v>
      </c>
      <c r="D112" s="65"/>
      <c r="E112" s="12">
        <f ca="1">+IF($D112="Aplica",OFFSET(Hoja2!$C$2,MATCH(VLOOKUP($E$105,Hoja1!$G$1:$I$148,2,FALSE),Hoja2!$C$2:$C$58,0)+$A112,2),$D112)</f>
        <v>0</v>
      </c>
      <c r="F112" s="12">
        <f ca="1">+IF($D112="Aplica",OFFSET(Hoja2!$C$2,MATCH(VLOOKUP($E$105,Hoja1!$G$1:$I$148,2,FALSE),Hoja2!$C$2:$C$58,0)+$A112,3),$D112)</f>
        <v>0</v>
      </c>
      <c r="G112" s="12">
        <f ca="1">+IF($D112="Aplica",OFFSET(Hoja2!$C$2,MATCH(VLOOKUP($E$105,Hoja1!$G$1:$I$148,2,FALSE),Hoja2!$C$2:$C$58,0)+$A112,4),$D112)</f>
        <v>0</v>
      </c>
      <c r="H112" s="12">
        <f ca="1">+IF($D112="Aplica",OFFSET(Hoja2!$C$2,MATCH(VLOOKUP($E$105,Hoja1!$G$1:$I$148,2,FALSE),Hoja2!$C$2:$C$58,0)+$A112,5),$D112)</f>
        <v>0</v>
      </c>
      <c r="I112" s="12">
        <f ca="1">+IF($D112="Aplica",OFFSET(Hoja2!$C$2,MATCH(VLOOKUP($E$105,Hoja1!$G$1:$I$148,2,FALSE),Hoja2!$C$2:$C$58,0)+$A112,6),$D112)</f>
        <v>0</v>
      </c>
      <c r="J112" s="125"/>
      <c r="K112" s="125"/>
      <c r="L112" s="125"/>
      <c r="M112" s="13">
        <f ca="1">+IF($D112="Aplica",OFFSET(Hoja2!$C$2,MATCH(VLOOKUP($E$105,Hoja1!$G$1:$I$148,2,FALSE),Hoja2!$C$2:$C$58,0)+$A112,9),$D112)</f>
        <v>0</v>
      </c>
    </row>
    <row r="113" spans="1:13" hidden="1" x14ac:dyDescent="0.25"/>
    <row r="114" spans="1:13" ht="15.75" hidden="1" customHeight="1" x14ac:dyDescent="0.25">
      <c r="A114" s="113" t="s">
        <v>202</v>
      </c>
      <c r="B114" s="113"/>
      <c r="C114" s="113"/>
      <c r="D114" s="113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1:13" ht="15.75" hidden="1" customHeight="1" x14ac:dyDescent="0.25">
      <c r="A115" s="121" t="s">
        <v>189</v>
      </c>
      <c r="B115" s="121"/>
      <c r="C115" s="121"/>
      <c r="D115" s="121"/>
      <c r="E115" s="122" t="e">
        <f>VLOOKUP($E$114,Hoja1!$G$1:$K$148,4,FALSE)</f>
        <v>#N/A</v>
      </c>
      <c r="F115" s="122"/>
      <c r="G115" s="122"/>
      <c r="H115" s="122"/>
      <c r="I115" s="122"/>
      <c r="J115" s="122"/>
      <c r="K115" s="122"/>
      <c r="L115" s="122"/>
      <c r="M115" s="122"/>
    </row>
    <row r="116" spans="1:13" ht="15.75" hidden="1" customHeight="1" thickBot="1" x14ac:dyDescent="0.25">
      <c r="A116" s="121" t="s">
        <v>201</v>
      </c>
      <c r="B116" s="121"/>
      <c r="C116" s="123"/>
      <c r="D116" s="123"/>
      <c r="E116" s="87" t="e">
        <f>VLOOKUP($E$114,Hoja1!$G$1:$K$148,5,FALSE)</f>
        <v>#N/A</v>
      </c>
      <c r="F116" s="87"/>
      <c r="G116" s="87"/>
      <c r="H116" s="87"/>
      <c r="I116" s="87"/>
      <c r="J116" s="87"/>
      <c r="K116" s="87"/>
      <c r="L116" s="87"/>
      <c r="M116" s="87"/>
    </row>
    <row r="117" spans="1:13" ht="32.25" hidden="1" thickBot="1" x14ac:dyDescent="0.3">
      <c r="A117" s="61"/>
      <c r="B117" s="42"/>
      <c r="C117" s="62" t="s">
        <v>192</v>
      </c>
      <c r="D117" s="62" t="s">
        <v>205</v>
      </c>
      <c r="E117" s="62" t="s">
        <v>193</v>
      </c>
      <c r="F117" s="62" t="s">
        <v>162</v>
      </c>
      <c r="G117" s="62" t="s">
        <v>194</v>
      </c>
      <c r="H117" s="62" t="s">
        <v>195</v>
      </c>
      <c r="I117" s="62" t="s">
        <v>196</v>
      </c>
      <c r="J117" s="62" t="s">
        <v>197</v>
      </c>
      <c r="K117" s="124" t="s">
        <v>198</v>
      </c>
      <c r="L117" s="124"/>
      <c r="M117" s="62" t="s">
        <v>199</v>
      </c>
    </row>
    <row r="118" spans="1:13" ht="88.5" hidden="1" customHeight="1" thickBot="1" x14ac:dyDescent="0.3">
      <c r="A118" s="63">
        <v>-1</v>
      </c>
      <c r="B118" s="46"/>
      <c r="C118" s="64" t="s">
        <v>215</v>
      </c>
      <c r="D118" s="65"/>
      <c r="E118" s="12">
        <f ca="1">+IF($D118="Aplica",OFFSET(Hoja2!$C$2,MATCH(VLOOKUP($E$114,Hoja1!$G$1:$I$148,2,FALSE),Hoja2!$C$2:$C$58,0)+$A118,2),$D118)</f>
        <v>0</v>
      </c>
      <c r="F118" s="12">
        <f ca="1">+IF($D118="Aplica",OFFSET(Hoja2!$C$2,MATCH(VLOOKUP($E$114,Hoja1!$G$1:$I$148,2,FALSE),Hoja2!$C$2:$C$58,0)+$A118,3),$D118)</f>
        <v>0</v>
      </c>
      <c r="G118" s="12">
        <f ca="1">+IF($D118="Aplica",OFFSET(Hoja2!$C$2,MATCH(VLOOKUP($E$114,Hoja1!$G$1:$I$148,2,FALSE),Hoja2!$C$2:$C$58,0)+$A118,4),$D118)</f>
        <v>0</v>
      </c>
      <c r="H118" s="12">
        <f ca="1">+IF($D118="Aplica",OFFSET(Hoja2!$C$2,MATCH(VLOOKUP($E$114,Hoja1!$G$1:$I$148,2,FALSE),Hoja2!$C$2:$C$58,0)+$A118,5),$D118)</f>
        <v>0</v>
      </c>
      <c r="I118" s="12">
        <f ca="1">+IF($D118="Aplica",OFFSET(Hoja2!$C$2,MATCH(VLOOKUP($E$114,Hoja1!$G$1:$I$148,2,FALSE),Hoja2!$C$2:$C$58,0)+$A118,6),$D118)</f>
        <v>0</v>
      </c>
      <c r="J118" s="125" t="e">
        <f ca="1">+OFFSET(Hoja2!$C$2,MATCH(VLOOKUP($E$114,Hoja1!$G$1:$I$148,2,FALSE),Hoja2!$C$2:$C$58,0)+$A118,7)</f>
        <v>#N/A</v>
      </c>
      <c r="K118" s="125" t="e">
        <f ca="1">+OFFSET(Hoja2!$C$2,MATCH(VLOOKUP($E$114,Hoja1!$G$1:$I$148,2,FALSE),Hoja2!$C$2:$C$58,0)+$A118,8)</f>
        <v>#N/A</v>
      </c>
      <c r="L118" s="125"/>
      <c r="M118" s="13">
        <f ca="1">+IF($D118="Aplica",OFFSET(Hoja2!$C$2,MATCH(VLOOKUP($E$114,Hoja1!$G$1:$I$148,2,FALSE),Hoja2!$C$2:$C$58,0)+$A118,9),$D118)</f>
        <v>0</v>
      </c>
    </row>
    <row r="119" spans="1:13" ht="105" hidden="1" customHeight="1" thickBot="1" x14ac:dyDescent="0.3">
      <c r="A119" s="63">
        <v>0</v>
      </c>
      <c r="B119" s="46"/>
      <c r="C119" s="64" t="s">
        <v>216</v>
      </c>
      <c r="D119" s="65"/>
      <c r="E119" s="12">
        <f ca="1">+IF($D119="Aplica",OFFSET(Hoja2!$C$2,MATCH(VLOOKUP($E$114,Hoja1!$G$1:$I$148,2,FALSE),Hoja2!$C$2:$C$58,0)+$A119,2),$D119)</f>
        <v>0</v>
      </c>
      <c r="F119" s="12">
        <f ca="1">+IF($D119="Aplica",OFFSET(Hoja2!$C$2,MATCH(VLOOKUP($E$114,Hoja1!$G$1:$I$148,2,FALSE),Hoja2!$C$2:$C$58,0)+$A119,3),$D119)</f>
        <v>0</v>
      </c>
      <c r="G119" s="12">
        <f ca="1">+IF($D119="Aplica",OFFSET(Hoja2!$C$2,MATCH(VLOOKUP($E$114,Hoja1!$G$1:$I$148,2,FALSE),Hoja2!$C$2:$C$58,0)+$A119,4),$D119)</f>
        <v>0</v>
      </c>
      <c r="H119" s="12">
        <f ca="1">+IF($D119="Aplica",OFFSET(Hoja2!$C$2,MATCH(VLOOKUP($E$114,Hoja1!$G$1:$I$148,2,FALSE),Hoja2!$C$2:$C$58,0)+$A119,5),$D119)</f>
        <v>0</v>
      </c>
      <c r="I119" s="12">
        <f ca="1">+IF($D119="Aplica",OFFSET(Hoja2!$C$2,MATCH(VLOOKUP($E$114,Hoja1!$G$1:$I$148,2,FALSE),Hoja2!$C$2:$C$58,0)+$A119,6),$D119)</f>
        <v>0</v>
      </c>
      <c r="J119" s="125"/>
      <c r="K119" s="125"/>
      <c r="L119" s="125"/>
      <c r="M119" s="13">
        <f ca="1">+IF($D119="Aplica",OFFSET(Hoja2!$C$2,MATCH(VLOOKUP($E$114,Hoja1!$G$1:$I$148,2,FALSE),Hoja2!$C$2:$C$58,0)+$A119,9),$D119)</f>
        <v>0</v>
      </c>
    </row>
    <row r="120" spans="1:13" ht="112.5" hidden="1" customHeight="1" thickBot="1" x14ac:dyDescent="0.3">
      <c r="A120" s="63">
        <v>1</v>
      </c>
      <c r="B120" s="46"/>
      <c r="C120" s="64" t="s">
        <v>270</v>
      </c>
      <c r="D120" s="65"/>
      <c r="E120" s="12">
        <f ca="1">+IF($D120="Aplica",OFFSET(Hoja2!$C$2,MATCH(VLOOKUP($E$114,Hoja1!$G$1:$I$148,2,FALSE),Hoja2!$C$2:$C$58,0)+$A120,2),$D120)</f>
        <v>0</v>
      </c>
      <c r="F120" s="12">
        <f ca="1">+IF($D120="Aplica",OFFSET(Hoja2!$C$2,MATCH(VLOOKUP($E$114,Hoja1!$G$1:$I$148,2,FALSE),Hoja2!$C$2:$C$58,0)+$A120,3),$D120)</f>
        <v>0</v>
      </c>
      <c r="G120" s="12">
        <f ca="1">+IF($D120="Aplica",OFFSET(Hoja2!$C$2,MATCH(VLOOKUP($E$114,Hoja1!$G$1:$I$148,2,FALSE),Hoja2!$C$2:$C$58,0)+$A120,4),$D120)</f>
        <v>0</v>
      </c>
      <c r="H120" s="12">
        <f ca="1">+IF($D120="Aplica",OFFSET(Hoja2!$C$2,MATCH(VLOOKUP($E$114,Hoja1!$G$1:$I$148,2,FALSE),Hoja2!$C$2:$C$58,0)+$A120,5),$D120)</f>
        <v>0</v>
      </c>
      <c r="I120" s="12">
        <f ca="1">+IF($D120="Aplica",OFFSET(Hoja2!$C$2,MATCH(VLOOKUP($E$114,Hoja1!$G$1:$I$148,2,FALSE),Hoja2!$C$2:$C$58,0)+$A120,6),$D120)</f>
        <v>0</v>
      </c>
      <c r="J120" s="125"/>
      <c r="K120" s="125"/>
      <c r="L120" s="125"/>
      <c r="M120" s="13">
        <f ca="1">+IF($D120="Aplica",OFFSET(Hoja2!$C$2,MATCH(VLOOKUP($E$114,Hoja1!$G$1:$I$148,2,FALSE),Hoja2!$C$2:$C$58,0)+$A120,9),$D120)</f>
        <v>0</v>
      </c>
    </row>
    <row r="121" spans="1:13" ht="97.5" hidden="1" customHeight="1" thickBot="1" x14ac:dyDescent="0.3">
      <c r="A121" s="63">
        <v>2</v>
      </c>
      <c r="B121" s="46"/>
      <c r="C121" s="64" t="s">
        <v>217</v>
      </c>
      <c r="D121" s="65"/>
      <c r="E121" s="12">
        <f ca="1">+IF($D121="Aplica",OFFSET(Hoja2!$C$2,MATCH(VLOOKUP($E$114,Hoja1!$G$1:$I$148,2,FALSE),Hoja2!$C$2:$C$58,0)+$A121,2),$D121)</f>
        <v>0</v>
      </c>
      <c r="F121" s="12">
        <f ca="1">+IF($D121="Aplica",OFFSET(Hoja2!$C$2,MATCH(VLOOKUP($E$114,Hoja1!$G$1:$I$148,2,FALSE),Hoja2!$C$2:$C$58,0)+$A121,3),$D121)</f>
        <v>0</v>
      </c>
      <c r="G121" s="12">
        <f ca="1">+IF($D121="Aplica",OFFSET(Hoja2!$C$2,MATCH(VLOOKUP($E$114,Hoja1!$G$1:$I$148,2,FALSE),Hoja2!$C$2:$C$58,0)+$A121,4),$D121)</f>
        <v>0</v>
      </c>
      <c r="H121" s="12">
        <f ca="1">+IF($D121="Aplica",OFFSET(Hoja2!$C$2,MATCH(VLOOKUP($E$114,Hoja1!$G$1:$I$148,2,FALSE),Hoja2!$C$2:$C$58,0)+$A121,5),$D121)</f>
        <v>0</v>
      </c>
      <c r="I121" s="12">
        <f ca="1">+IF($D121="Aplica",OFFSET(Hoja2!$C$2,MATCH(VLOOKUP($E$114,Hoja1!$G$1:$I$148,2,FALSE),Hoja2!$C$2:$C$58,0)+$A121,6),$D121)</f>
        <v>0</v>
      </c>
      <c r="J121" s="125"/>
      <c r="K121" s="125"/>
      <c r="L121" s="125"/>
      <c r="M121" s="13">
        <f ca="1">+IF($D121="Aplica",OFFSET(Hoja2!$C$2,MATCH(VLOOKUP($E$114,Hoja1!$G$1:$I$148,2,FALSE),Hoja2!$C$2:$C$58,0)+$A121,9),$D121)</f>
        <v>0</v>
      </c>
    </row>
    <row r="122" spans="1:13" hidden="1" x14ac:dyDescent="0.25"/>
    <row r="123" spans="1:13" ht="15.75" hidden="1" customHeight="1" x14ac:dyDescent="0.25">
      <c r="A123" s="113" t="s">
        <v>202</v>
      </c>
      <c r="B123" s="113"/>
      <c r="C123" s="113"/>
      <c r="D123" s="113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1:13" ht="15.75" hidden="1" customHeight="1" x14ac:dyDescent="0.25">
      <c r="A124" s="121" t="s">
        <v>189</v>
      </c>
      <c r="B124" s="121"/>
      <c r="C124" s="121"/>
      <c r="D124" s="121"/>
      <c r="E124" s="122" t="e">
        <f>VLOOKUP($E$123,Hoja1!$G$1:$K$148,4,FALSE)</f>
        <v>#N/A</v>
      </c>
      <c r="F124" s="122"/>
      <c r="G124" s="122"/>
      <c r="H124" s="122"/>
      <c r="I124" s="122"/>
      <c r="J124" s="122"/>
      <c r="K124" s="122"/>
      <c r="L124" s="122"/>
      <c r="M124" s="122"/>
    </row>
    <row r="125" spans="1:13" ht="15.75" hidden="1" customHeight="1" thickBot="1" x14ac:dyDescent="0.25">
      <c r="A125" s="121" t="s">
        <v>201</v>
      </c>
      <c r="B125" s="121"/>
      <c r="C125" s="123"/>
      <c r="D125" s="123"/>
      <c r="E125" s="87" t="e">
        <f>VLOOKUP($E$123,Hoja1!$G$1:$K$148,5,FALSE)</f>
        <v>#N/A</v>
      </c>
      <c r="F125" s="87"/>
      <c r="G125" s="87"/>
      <c r="H125" s="87"/>
      <c r="I125" s="87"/>
      <c r="J125" s="87"/>
      <c r="K125" s="87"/>
      <c r="L125" s="87"/>
      <c r="M125" s="87"/>
    </row>
    <row r="126" spans="1:13" ht="32.25" hidden="1" thickBot="1" x14ac:dyDescent="0.3">
      <c r="A126" s="61"/>
      <c r="B126" s="42"/>
      <c r="C126" s="62" t="s">
        <v>192</v>
      </c>
      <c r="D126" s="62" t="s">
        <v>205</v>
      </c>
      <c r="E126" s="62" t="s">
        <v>193</v>
      </c>
      <c r="F126" s="62" t="s">
        <v>162</v>
      </c>
      <c r="G126" s="62" t="s">
        <v>194</v>
      </c>
      <c r="H126" s="62" t="s">
        <v>195</v>
      </c>
      <c r="I126" s="62" t="s">
        <v>196</v>
      </c>
      <c r="J126" s="62" t="s">
        <v>197</v>
      </c>
      <c r="K126" s="124" t="s">
        <v>198</v>
      </c>
      <c r="L126" s="124"/>
      <c r="M126" s="62" t="s">
        <v>199</v>
      </c>
    </row>
    <row r="127" spans="1:13" ht="88.5" hidden="1" customHeight="1" thickBot="1" x14ac:dyDescent="0.3">
      <c r="A127" s="63">
        <v>-1</v>
      </c>
      <c r="B127" s="46"/>
      <c r="C127" s="64" t="s">
        <v>215</v>
      </c>
      <c r="D127" s="65"/>
      <c r="E127" s="12">
        <f ca="1">+IF($D127="Aplica",OFFSET(Hoja2!$C$2,MATCH(VLOOKUP($E$123,Hoja1!$G$1:$I$148,2,FALSE),Hoja2!$C$2:$C$58,0)+$A127,2),$D127)</f>
        <v>0</v>
      </c>
      <c r="F127" s="12">
        <f ca="1">+IF($D127="Aplica",OFFSET(Hoja2!$C$2,MATCH(VLOOKUP($E$123,Hoja1!$G$1:$I$148,2,FALSE),Hoja2!$C$2:$C$58,0)+$A127,3),$D127)</f>
        <v>0</v>
      </c>
      <c r="G127" s="12">
        <f ca="1">+IF($D127="Aplica",OFFSET(Hoja2!$C$2,MATCH(VLOOKUP($E$123,Hoja1!$G$1:$I$148,2,FALSE),Hoja2!$C$2:$C$58,0)+$A127,4),$D127)</f>
        <v>0</v>
      </c>
      <c r="H127" s="12">
        <f ca="1">+IF($D127="Aplica",OFFSET(Hoja2!$C$2,MATCH(VLOOKUP($E$123,Hoja1!$G$1:$I$148,2,FALSE),Hoja2!$C$2:$C$58,0)+$A127,5),$D127)</f>
        <v>0</v>
      </c>
      <c r="I127" s="12">
        <f ca="1">+IF($D127="Aplica",OFFSET(Hoja2!$C$2,MATCH(VLOOKUP($E$123,Hoja1!$G$1:$I$148,2,FALSE),Hoja2!$C$2:$C$58,0)+$A127,6),$D127)</f>
        <v>0</v>
      </c>
      <c r="J127" s="125" t="e">
        <f ca="1">+OFFSET(Hoja2!$C$2,MATCH(VLOOKUP($E$123,Hoja1!$G$1:$I$148,2,FALSE),Hoja2!$C$2:$C$58,0)+$A127,7)</f>
        <v>#N/A</v>
      </c>
      <c r="K127" s="125" t="e">
        <f ca="1">+OFFSET(Hoja2!$C$2,MATCH(VLOOKUP($E$123,Hoja1!$G$1:$I$148,2,FALSE),Hoja2!$C$2:$C$58,0)+$A127,8)</f>
        <v>#N/A</v>
      </c>
      <c r="L127" s="125"/>
      <c r="M127" s="13">
        <f ca="1">+IF($D127="Aplica",OFFSET(Hoja2!$C$2,MATCH(VLOOKUP($E$123,Hoja1!$G$1:$I$148,2,FALSE),Hoja2!$C$2:$C$58,0)+$A127,9),$D127)</f>
        <v>0</v>
      </c>
    </row>
    <row r="128" spans="1:13" ht="105" hidden="1" customHeight="1" thickBot="1" x14ac:dyDescent="0.3">
      <c r="A128" s="63">
        <v>0</v>
      </c>
      <c r="B128" s="46"/>
      <c r="C128" s="64" t="s">
        <v>216</v>
      </c>
      <c r="D128" s="65"/>
      <c r="E128" s="12">
        <f ca="1">+IF($D128="Aplica",OFFSET(Hoja2!$C$2,MATCH(VLOOKUP($E$123,Hoja1!$G$1:$I$148,2,FALSE),Hoja2!$C$2:$C$58,0)+$A128,2),$D128)</f>
        <v>0</v>
      </c>
      <c r="F128" s="12">
        <f ca="1">+IF($D128="Aplica",OFFSET(Hoja2!$C$2,MATCH(VLOOKUP($E$123,Hoja1!$G$1:$I$148,2,FALSE),Hoja2!$C$2:$C$58,0)+$A128,3),$D128)</f>
        <v>0</v>
      </c>
      <c r="G128" s="12">
        <f ca="1">+IF($D128="Aplica",OFFSET(Hoja2!$C$2,MATCH(VLOOKUP($E$123,Hoja1!$G$1:$I$148,2,FALSE),Hoja2!$C$2:$C$58,0)+$A128,4),$D128)</f>
        <v>0</v>
      </c>
      <c r="H128" s="12">
        <f ca="1">+IF($D128="Aplica",OFFSET(Hoja2!$C$2,MATCH(VLOOKUP($E$123,Hoja1!$G$1:$I$148,2,FALSE),Hoja2!$C$2:$C$58,0)+$A128,5),$D128)</f>
        <v>0</v>
      </c>
      <c r="I128" s="12">
        <f ca="1">+IF($D128="Aplica",OFFSET(Hoja2!$C$2,MATCH(VLOOKUP($E$123,Hoja1!$G$1:$I$148,2,FALSE),Hoja2!$C$2:$C$58,0)+$A128,6),$D128)</f>
        <v>0</v>
      </c>
      <c r="J128" s="125"/>
      <c r="K128" s="125"/>
      <c r="L128" s="125"/>
      <c r="M128" s="13">
        <f ca="1">+IF($D128="Aplica",OFFSET(Hoja2!$C$2,MATCH(VLOOKUP($E$123,Hoja1!$G$1:$I$148,2,FALSE),Hoja2!$C$2:$C$58,0)+$A128,9),$D128)</f>
        <v>0</v>
      </c>
    </row>
    <row r="129" spans="1:13" ht="112.5" hidden="1" customHeight="1" thickBot="1" x14ac:dyDescent="0.3">
      <c r="A129" s="63">
        <v>1</v>
      </c>
      <c r="B129" s="46"/>
      <c r="C129" s="64" t="s">
        <v>270</v>
      </c>
      <c r="D129" s="65"/>
      <c r="E129" s="12">
        <f ca="1">+IF($D129="Aplica",OFFSET(Hoja2!$C$2,MATCH(VLOOKUP($E$123,Hoja1!$G$1:$I$148,2,FALSE),Hoja2!$C$2:$C$58,0)+$A129,2),$D129)</f>
        <v>0</v>
      </c>
      <c r="F129" s="12">
        <f ca="1">+IF($D129="Aplica",OFFSET(Hoja2!$C$2,MATCH(VLOOKUP($E$123,Hoja1!$G$1:$I$148,2,FALSE),Hoja2!$C$2:$C$58,0)+$A129,3),$D129)</f>
        <v>0</v>
      </c>
      <c r="G129" s="12">
        <f ca="1">+IF($D129="Aplica",OFFSET(Hoja2!$C$2,MATCH(VLOOKUP($E$123,Hoja1!$G$1:$I$148,2,FALSE),Hoja2!$C$2:$C$58,0)+$A129,4),$D129)</f>
        <v>0</v>
      </c>
      <c r="H129" s="12">
        <f ca="1">+IF($D129="Aplica",OFFSET(Hoja2!$C$2,MATCH(VLOOKUP($E$123,Hoja1!$G$1:$I$148,2,FALSE),Hoja2!$C$2:$C$58,0)+$A129,5),$D129)</f>
        <v>0</v>
      </c>
      <c r="I129" s="12">
        <f ca="1">+IF($D129="Aplica",OFFSET(Hoja2!$C$2,MATCH(VLOOKUP($E$123,Hoja1!$G$1:$I$148,2,FALSE),Hoja2!$C$2:$C$58,0)+$A129,6),$D129)</f>
        <v>0</v>
      </c>
      <c r="J129" s="125"/>
      <c r="K129" s="125"/>
      <c r="L129" s="125"/>
      <c r="M129" s="13">
        <f ca="1">+IF($D129="Aplica",OFFSET(Hoja2!$C$2,MATCH(VLOOKUP($E$123,Hoja1!$G$1:$I$148,2,FALSE),Hoja2!$C$2:$C$58,0)+$A129,9),$D129)</f>
        <v>0</v>
      </c>
    </row>
    <row r="130" spans="1:13" ht="97.5" hidden="1" customHeight="1" thickBot="1" x14ac:dyDescent="0.3">
      <c r="A130" s="63">
        <v>2</v>
      </c>
      <c r="B130" s="46"/>
      <c r="C130" s="64" t="s">
        <v>217</v>
      </c>
      <c r="D130" s="65"/>
      <c r="E130" s="12">
        <f ca="1">+IF($D130="Aplica",OFFSET(Hoja2!$C$2,MATCH(VLOOKUP($E$123,Hoja1!$G$1:$I$148,2,FALSE),Hoja2!$C$2:$C$58,0)+$A130,2),$D130)</f>
        <v>0</v>
      </c>
      <c r="F130" s="12">
        <f ca="1">+IF($D130="Aplica",OFFSET(Hoja2!$C$2,MATCH(VLOOKUP($E$123,Hoja1!$G$1:$I$148,2,FALSE),Hoja2!$C$2:$C$58,0)+$A130,3),$D130)</f>
        <v>0</v>
      </c>
      <c r="G130" s="12">
        <f ca="1">+IF($D130="Aplica",OFFSET(Hoja2!$C$2,MATCH(VLOOKUP($E$123,Hoja1!$G$1:$I$148,2,FALSE),Hoja2!$C$2:$C$58,0)+$A130,4),$D130)</f>
        <v>0</v>
      </c>
      <c r="H130" s="12">
        <f ca="1">+IF($D130="Aplica",OFFSET(Hoja2!$C$2,MATCH(VLOOKUP($E$123,Hoja1!$G$1:$I$148,2,FALSE),Hoja2!$C$2:$C$58,0)+$A130,5),$D130)</f>
        <v>0</v>
      </c>
      <c r="I130" s="12">
        <f ca="1">+IF($D130="Aplica",OFFSET(Hoja2!$C$2,MATCH(VLOOKUP($E$123,Hoja1!$G$1:$I$148,2,FALSE),Hoja2!$C$2:$C$58,0)+$A130,6),$D130)</f>
        <v>0</v>
      </c>
      <c r="J130" s="125"/>
      <c r="K130" s="125"/>
      <c r="L130" s="125"/>
      <c r="M130" s="13">
        <f ca="1">+IF($D130="Aplica",OFFSET(Hoja2!$C$2,MATCH(VLOOKUP($E$123,Hoja1!$G$1:$I$148,2,FALSE),Hoja2!$C$2:$C$58,0)+$A130,9),$D130)</f>
        <v>0</v>
      </c>
    </row>
    <row r="131" spans="1:13" hidden="1" x14ac:dyDescent="0.25"/>
    <row r="132" spans="1:13" ht="15.75" hidden="1" customHeight="1" x14ac:dyDescent="0.25">
      <c r="A132" s="113" t="s">
        <v>202</v>
      </c>
      <c r="B132" s="113"/>
      <c r="C132" s="113"/>
      <c r="D132" s="113"/>
      <c r="E132" s="91"/>
      <c r="F132" s="91"/>
      <c r="G132" s="91"/>
      <c r="H132" s="91"/>
      <c r="I132" s="91"/>
      <c r="J132" s="91"/>
      <c r="K132" s="91"/>
      <c r="L132" s="91"/>
      <c r="M132" s="91"/>
    </row>
    <row r="133" spans="1:13" ht="15.75" hidden="1" customHeight="1" x14ac:dyDescent="0.25">
      <c r="A133" s="121" t="s">
        <v>189</v>
      </c>
      <c r="B133" s="121"/>
      <c r="C133" s="121"/>
      <c r="D133" s="121"/>
      <c r="E133" s="122" t="e">
        <f>VLOOKUP($E$132,Hoja1!$G$1:$K$148,4,FALSE)</f>
        <v>#N/A</v>
      </c>
      <c r="F133" s="122"/>
      <c r="G133" s="122"/>
      <c r="H133" s="122"/>
      <c r="I133" s="122"/>
      <c r="J133" s="122"/>
      <c r="K133" s="122"/>
      <c r="L133" s="122"/>
      <c r="M133" s="122"/>
    </row>
    <row r="134" spans="1:13" ht="15.75" hidden="1" customHeight="1" thickBot="1" x14ac:dyDescent="0.25">
      <c r="A134" s="121" t="s">
        <v>201</v>
      </c>
      <c r="B134" s="121"/>
      <c r="C134" s="123"/>
      <c r="D134" s="123"/>
      <c r="E134" s="87" t="e">
        <f>VLOOKUP($E$132,Hoja1!$G$1:$K$148,5,FALSE)</f>
        <v>#N/A</v>
      </c>
      <c r="F134" s="87"/>
      <c r="G134" s="87"/>
      <c r="H134" s="87"/>
      <c r="I134" s="87"/>
      <c r="J134" s="87"/>
      <c r="K134" s="87"/>
      <c r="L134" s="87"/>
      <c r="M134" s="87"/>
    </row>
    <row r="135" spans="1:13" ht="32.25" hidden="1" thickBot="1" x14ac:dyDescent="0.3">
      <c r="A135" s="61"/>
      <c r="B135" s="42"/>
      <c r="C135" s="62" t="s">
        <v>192</v>
      </c>
      <c r="D135" s="62" t="s">
        <v>205</v>
      </c>
      <c r="E135" s="62" t="s">
        <v>193</v>
      </c>
      <c r="F135" s="62" t="s">
        <v>162</v>
      </c>
      <c r="G135" s="62" t="s">
        <v>194</v>
      </c>
      <c r="H135" s="62" t="s">
        <v>195</v>
      </c>
      <c r="I135" s="62" t="s">
        <v>196</v>
      </c>
      <c r="J135" s="62" t="s">
        <v>197</v>
      </c>
      <c r="K135" s="124" t="s">
        <v>198</v>
      </c>
      <c r="L135" s="124"/>
      <c r="M135" s="62" t="s">
        <v>199</v>
      </c>
    </row>
    <row r="136" spans="1:13" ht="88.5" hidden="1" customHeight="1" thickBot="1" x14ac:dyDescent="0.3">
      <c r="A136" s="63">
        <v>-1</v>
      </c>
      <c r="B136" s="46"/>
      <c r="C136" s="64" t="s">
        <v>215</v>
      </c>
      <c r="D136" s="65"/>
      <c r="E136" s="12">
        <f ca="1">+IF($D136="Aplica",OFFSET(Hoja2!$C$2,MATCH(VLOOKUP($E$132,Hoja1!$G$1:$I$148,2,FALSE),Hoja2!$C$2:$C$58,0)+$A136,2),$D136)</f>
        <v>0</v>
      </c>
      <c r="F136" s="12">
        <f ca="1">+IF($D136="Aplica",OFFSET(Hoja2!$C$2,MATCH(VLOOKUP($E$132,Hoja1!$G$1:$I$148,2,FALSE),Hoja2!$C$2:$C$58,0)+$A136,3),$D136)</f>
        <v>0</v>
      </c>
      <c r="G136" s="12">
        <f ca="1">+IF($D136="Aplica",OFFSET(Hoja2!$C$2,MATCH(VLOOKUP($E$132,Hoja1!$G$1:$I$148,2,FALSE),Hoja2!$C$2:$C$58,0)+$A136,4),$D136)</f>
        <v>0</v>
      </c>
      <c r="H136" s="12">
        <f ca="1">+IF($D136="Aplica",OFFSET(Hoja2!$C$2,MATCH(VLOOKUP($E$132,Hoja1!$G$1:$I$148,2,FALSE),Hoja2!$C$2:$C$58,0)+$A136,5),$D136)</f>
        <v>0</v>
      </c>
      <c r="I136" s="12">
        <f ca="1">+IF($D136="Aplica",OFFSET(Hoja2!$C$2,MATCH(VLOOKUP($E$132,Hoja1!$G$1:$I$148,2,FALSE),Hoja2!$C$2:$C$58,0)+$A136,6),$D136)</f>
        <v>0</v>
      </c>
      <c r="J136" s="125" t="e">
        <f ca="1">+OFFSET(Hoja2!$C$2,MATCH(VLOOKUP($E$132,Hoja1!$G$1:$I$148,2,FALSE),Hoja2!$C$2:$C$58,0)+$A136,7)</f>
        <v>#N/A</v>
      </c>
      <c r="K136" s="125" t="e">
        <f ca="1">+OFFSET(Hoja2!$C$2,MATCH(VLOOKUP($E$132,Hoja1!$G$1:$I$148,2,FALSE),Hoja2!$C$2:$C$58,0)+$A136,8)</f>
        <v>#N/A</v>
      </c>
      <c r="L136" s="125"/>
      <c r="M136" s="13">
        <f ca="1">+IF($D136="Aplica",OFFSET(Hoja2!$C$2,MATCH(VLOOKUP($E$132,Hoja1!$G$1:$I$148,2,FALSE),Hoja2!$C$2:$C$58,0)+$A136,9),$D136)</f>
        <v>0</v>
      </c>
    </row>
    <row r="137" spans="1:13" ht="105" hidden="1" customHeight="1" thickBot="1" x14ac:dyDescent="0.3">
      <c r="A137" s="63">
        <v>0</v>
      </c>
      <c r="B137" s="46"/>
      <c r="C137" s="64" t="s">
        <v>216</v>
      </c>
      <c r="D137" s="65"/>
      <c r="E137" s="12">
        <f ca="1">+IF($D137="Aplica",OFFSET(Hoja2!$C$2,MATCH(VLOOKUP($E$132,Hoja1!$G$1:$I$148,2,FALSE),Hoja2!$C$2:$C$58,0)+$A137,2),$D137)</f>
        <v>0</v>
      </c>
      <c r="F137" s="12">
        <f ca="1">+IF($D137="Aplica",OFFSET(Hoja2!$C$2,MATCH(VLOOKUP($E$132,Hoja1!$G$1:$I$148,2,FALSE),Hoja2!$C$2:$C$58,0)+$A137,3),$D137)</f>
        <v>0</v>
      </c>
      <c r="G137" s="12">
        <f ca="1">+IF($D137="Aplica",OFFSET(Hoja2!$C$2,MATCH(VLOOKUP($E$132,Hoja1!$G$1:$I$148,2,FALSE),Hoja2!$C$2:$C$58,0)+$A137,4),$D137)</f>
        <v>0</v>
      </c>
      <c r="H137" s="12">
        <f ca="1">+IF($D137="Aplica",OFFSET(Hoja2!$C$2,MATCH(VLOOKUP($E$132,Hoja1!$G$1:$I$148,2,FALSE),Hoja2!$C$2:$C$58,0)+$A137,5),$D137)</f>
        <v>0</v>
      </c>
      <c r="I137" s="12">
        <f ca="1">+IF($D137="Aplica",OFFSET(Hoja2!$C$2,MATCH(VLOOKUP($E$132,Hoja1!$G$1:$I$148,2,FALSE),Hoja2!$C$2:$C$58,0)+$A137,6),$D137)</f>
        <v>0</v>
      </c>
      <c r="J137" s="125"/>
      <c r="K137" s="125"/>
      <c r="L137" s="125"/>
      <c r="M137" s="13">
        <f ca="1">+IF($D137="Aplica",OFFSET(Hoja2!$C$2,MATCH(VLOOKUP($E$132,Hoja1!$G$1:$I$148,2,FALSE),Hoja2!$C$2:$C$58,0)+$A137,9),$D137)</f>
        <v>0</v>
      </c>
    </row>
    <row r="138" spans="1:13" ht="112.5" hidden="1" customHeight="1" thickBot="1" x14ac:dyDescent="0.3">
      <c r="A138" s="63">
        <v>1</v>
      </c>
      <c r="B138" s="46"/>
      <c r="C138" s="64" t="s">
        <v>270</v>
      </c>
      <c r="D138" s="65"/>
      <c r="E138" s="12">
        <f ca="1">+IF($D138="Aplica",OFFSET(Hoja2!$C$2,MATCH(VLOOKUP($E$132,Hoja1!$G$1:$I$148,2,FALSE),Hoja2!$C$2:$C$58,0)+$A138,2),$D138)</f>
        <v>0</v>
      </c>
      <c r="F138" s="12">
        <f ca="1">+IF($D138="Aplica",OFFSET(Hoja2!$C$2,MATCH(VLOOKUP($E$132,Hoja1!$G$1:$I$148,2,FALSE),Hoja2!$C$2:$C$58,0)+$A138,3),$D138)</f>
        <v>0</v>
      </c>
      <c r="G138" s="12">
        <f ca="1">+IF($D138="Aplica",OFFSET(Hoja2!$C$2,MATCH(VLOOKUP($E$132,Hoja1!$G$1:$I$148,2,FALSE),Hoja2!$C$2:$C$58,0)+$A138,4),$D138)</f>
        <v>0</v>
      </c>
      <c r="H138" s="12">
        <f ca="1">+IF($D138="Aplica",OFFSET(Hoja2!$C$2,MATCH(VLOOKUP($E$132,Hoja1!$G$1:$I$148,2,FALSE),Hoja2!$C$2:$C$58,0)+$A138,5),$D138)</f>
        <v>0</v>
      </c>
      <c r="I138" s="12">
        <f ca="1">+IF($D138="Aplica",OFFSET(Hoja2!$C$2,MATCH(VLOOKUP($E$132,Hoja1!$G$1:$I$148,2,FALSE),Hoja2!$C$2:$C$58,0)+$A138,6),$D138)</f>
        <v>0</v>
      </c>
      <c r="J138" s="125"/>
      <c r="K138" s="125"/>
      <c r="L138" s="125"/>
      <c r="M138" s="13">
        <f ca="1">+IF($D138="Aplica",OFFSET(Hoja2!$C$2,MATCH(VLOOKUP($E$132,Hoja1!$G$1:$I$148,2,FALSE),Hoja2!$C$2:$C$58,0)+$A138,9),$D138)</f>
        <v>0</v>
      </c>
    </row>
    <row r="139" spans="1:13" ht="97.5" hidden="1" customHeight="1" thickBot="1" x14ac:dyDescent="0.3">
      <c r="A139" s="63">
        <v>2</v>
      </c>
      <c r="B139" s="46"/>
      <c r="C139" s="64" t="s">
        <v>217</v>
      </c>
      <c r="D139" s="65"/>
      <c r="E139" s="12">
        <f ca="1">+IF($D139="Aplica",OFFSET(Hoja2!$C$2,MATCH(VLOOKUP($E$132,Hoja1!$G$1:$I$148,2,FALSE),Hoja2!$C$2:$C$58,0)+$A139,2),$D139)</f>
        <v>0</v>
      </c>
      <c r="F139" s="12">
        <f ca="1">+IF($D139="Aplica",OFFSET(Hoja2!$C$2,MATCH(VLOOKUP($E$132,Hoja1!$G$1:$I$148,2,FALSE),Hoja2!$C$2:$C$58,0)+$A139,3),$D139)</f>
        <v>0</v>
      </c>
      <c r="G139" s="12">
        <f ca="1">+IF($D139="Aplica",OFFSET(Hoja2!$C$2,MATCH(VLOOKUP($E$132,Hoja1!$G$1:$I$148,2,FALSE),Hoja2!$C$2:$C$58,0)+$A139,4),$D139)</f>
        <v>0</v>
      </c>
      <c r="H139" s="12">
        <f ca="1">+IF($D139="Aplica",OFFSET(Hoja2!$C$2,MATCH(VLOOKUP($E$132,Hoja1!$G$1:$I$148,2,FALSE),Hoja2!$C$2:$C$58,0)+$A139,5),$D139)</f>
        <v>0</v>
      </c>
      <c r="I139" s="12">
        <f ca="1">+IF($D139="Aplica",OFFSET(Hoja2!$C$2,MATCH(VLOOKUP($E$132,Hoja1!$G$1:$I$148,2,FALSE),Hoja2!$C$2:$C$58,0)+$A139,6),$D139)</f>
        <v>0</v>
      </c>
      <c r="J139" s="125"/>
      <c r="K139" s="125"/>
      <c r="L139" s="125"/>
      <c r="M139" s="13">
        <f ca="1">+IF($D139="Aplica",OFFSET(Hoja2!$C$2,MATCH(VLOOKUP($E$132,Hoja1!$G$1:$I$148,2,FALSE),Hoja2!$C$2:$C$58,0)+$A139,9),$D139)</f>
        <v>0</v>
      </c>
    </row>
    <row r="140" spans="1:13" hidden="1" x14ac:dyDescent="0.25"/>
    <row r="141" spans="1:13" ht="15.75" hidden="1" customHeight="1" x14ac:dyDescent="0.25">
      <c r="A141" s="113" t="s">
        <v>202</v>
      </c>
      <c r="B141" s="113"/>
      <c r="C141" s="113"/>
      <c r="D141" s="113"/>
      <c r="E141" s="91"/>
      <c r="F141" s="91"/>
      <c r="G141" s="91"/>
      <c r="H141" s="91"/>
      <c r="I141" s="91"/>
      <c r="J141" s="91"/>
      <c r="K141" s="91"/>
      <c r="L141" s="91"/>
      <c r="M141" s="91"/>
    </row>
    <row r="142" spans="1:13" ht="15.75" hidden="1" customHeight="1" x14ac:dyDescent="0.25">
      <c r="A142" s="121" t="s">
        <v>189</v>
      </c>
      <c r="B142" s="121"/>
      <c r="C142" s="121"/>
      <c r="D142" s="121"/>
      <c r="E142" s="122" t="e">
        <f>VLOOKUP($E$141,Hoja1!$G$1:$K$148,4,FALSE)</f>
        <v>#N/A</v>
      </c>
      <c r="F142" s="122"/>
      <c r="G142" s="122"/>
      <c r="H142" s="122"/>
      <c r="I142" s="122"/>
      <c r="J142" s="122"/>
      <c r="K142" s="122"/>
      <c r="L142" s="122"/>
      <c r="M142" s="122"/>
    </row>
    <row r="143" spans="1:13" ht="15.75" hidden="1" customHeight="1" thickBot="1" x14ac:dyDescent="0.25">
      <c r="A143" s="121" t="s">
        <v>201</v>
      </c>
      <c r="B143" s="121"/>
      <c r="C143" s="123"/>
      <c r="D143" s="123"/>
      <c r="E143" s="87" t="e">
        <f>VLOOKUP($E$141,Hoja1!$G$1:$K$148,5,FALSE)</f>
        <v>#N/A</v>
      </c>
      <c r="F143" s="87"/>
      <c r="G143" s="87"/>
      <c r="H143" s="87"/>
      <c r="I143" s="87"/>
      <c r="J143" s="87"/>
      <c r="K143" s="87"/>
      <c r="L143" s="87"/>
      <c r="M143" s="87"/>
    </row>
    <row r="144" spans="1:13" ht="32.25" hidden="1" thickBot="1" x14ac:dyDescent="0.3">
      <c r="A144" s="61"/>
      <c r="B144" s="42"/>
      <c r="C144" s="62" t="s">
        <v>192</v>
      </c>
      <c r="D144" s="62" t="s">
        <v>205</v>
      </c>
      <c r="E144" s="62" t="s">
        <v>193</v>
      </c>
      <c r="F144" s="62" t="s">
        <v>162</v>
      </c>
      <c r="G144" s="62" t="s">
        <v>194</v>
      </c>
      <c r="H144" s="62" t="s">
        <v>195</v>
      </c>
      <c r="I144" s="62" t="s">
        <v>196</v>
      </c>
      <c r="J144" s="62" t="s">
        <v>197</v>
      </c>
      <c r="K144" s="124" t="s">
        <v>198</v>
      </c>
      <c r="L144" s="124"/>
      <c r="M144" s="62" t="s">
        <v>199</v>
      </c>
    </row>
    <row r="145" spans="1:13" ht="88.5" hidden="1" customHeight="1" thickBot="1" x14ac:dyDescent="0.3">
      <c r="A145" s="63">
        <v>-1</v>
      </c>
      <c r="B145" s="46"/>
      <c r="C145" s="64" t="s">
        <v>215</v>
      </c>
      <c r="D145" s="65"/>
      <c r="E145" s="12">
        <f ca="1">+IF($D145="Aplica",OFFSET(Hoja2!$C$2,MATCH(VLOOKUP($E$141,Hoja1!$G$1:$I$148,2,FALSE),Hoja2!$C$2:$C$58,0)+$A145,2),$D145)</f>
        <v>0</v>
      </c>
      <c r="F145" s="12">
        <f ca="1">+IF($D145="Aplica",OFFSET(Hoja2!$C$2,MATCH(VLOOKUP($E$141,Hoja1!$G$1:$I$148,2,FALSE),Hoja2!$C$2:$C$58,0)+$A145,3),$D145)</f>
        <v>0</v>
      </c>
      <c r="G145" s="12">
        <f ca="1">+IF($D145="Aplica",OFFSET(Hoja2!$C$2,MATCH(VLOOKUP($E$141,Hoja1!$G$1:$I$148,2,FALSE),Hoja2!$C$2:$C$58,0)+$A145,4),$D145)</f>
        <v>0</v>
      </c>
      <c r="H145" s="12">
        <f ca="1">+IF($D145="Aplica",OFFSET(Hoja2!$C$2,MATCH(VLOOKUP($E$141,Hoja1!$G$1:$I$148,2,FALSE),Hoja2!$C$2:$C$58,0)+$A145,5),$D145)</f>
        <v>0</v>
      </c>
      <c r="I145" s="12">
        <f ca="1">+IF($D145="Aplica",OFFSET(Hoja2!$C$2,MATCH(VLOOKUP($E$141,Hoja1!$G$1:$I$148,2,FALSE),Hoja2!$C$2:$C$58,0)+$A145,6),$D145)</f>
        <v>0</v>
      </c>
      <c r="J145" s="125" t="e">
        <f ca="1">+OFFSET(Hoja2!$C$2,MATCH(VLOOKUP($E$141,Hoja1!$G$1:$I$148,2,FALSE),Hoja2!$C$2:$C$58,0)+$A145,7)</f>
        <v>#N/A</v>
      </c>
      <c r="K145" s="125" t="e">
        <f ca="1">+OFFSET(Hoja2!$C$2,MATCH(VLOOKUP($E$141,Hoja1!$G$1:$I$148,2,FALSE),Hoja2!$C$2:$C$58,0)+$A145,8)</f>
        <v>#N/A</v>
      </c>
      <c r="L145" s="125"/>
      <c r="M145" s="13">
        <f ca="1">+IF($D145="Aplica",OFFSET(Hoja2!$C$2,MATCH(VLOOKUP($E$141,Hoja1!$G$1:$I$148,2,FALSE),Hoja2!$C$2:$C$58,0)+$A145,9),$D145)</f>
        <v>0</v>
      </c>
    </row>
    <row r="146" spans="1:13" ht="105" hidden="1" customHeight="1" thickBot="1" x14ac:dyDescent="0.3">
      <c r="A146" s="63">
        <v>0</v>
      </c>
      <c r="B146" s="46"/>
      <c r="C146" s="64" t="s">
        <v>216</v>
      </c>
      <c r="D146" s="65"/>
      <c r="E146" s="12">
        <f ca="1">+IF($D146="Aplica",OFFSET(Hoja2!$C$2,MATCH(VLOOKUP($E$141,Hoja1!$G$1:$I$148,2,FALSE),Hoja2!$C$2:$C$58,0)+$A146,2),$D146)</f>
        <v>0</v>
      </c>
      <c r="F146" s="12">
        <f ca="1">+IF($D146="Aplica",OFFSET(Hoja2!$C$2,MATCH(VLOOKUP($E$141,Hoja1!$G$1:$I$148,2,FALSE),Hoja2!$C$2:$C$58,0)+$A146,3),$D146)</f>
        <v>0</v>
      </c>
      <c r="G146" s="12">
        <f ca="1">+IF($D146="Aplica",OFFSET(Hoja2!$C$2,MATCH(VLOOKUP($E$141,Hoja1!$G$1:$I$148,2,FALSE),Hoja2!$C$2:$C$58,0)+$A146,4),$D146)</f>
        <v>0</v>
      </c>
      <c r="H146" s="12">
        <f ca="1">+IF($D146="Aplica",OFFSET(Hoja2!$C$2,MATCH(VLOOKUP($E$141,Hoja1!$G$1:$I$148,2,FALSE),Hoja2!$C$2:$C$58,0)+$A146,5),$D146)</f>
        <v>0</v>
      </c>
      <c r="I146" s="12">
        <f ca="1">+IF($D146="Aplica",OFFSET(Hoja2!$C$2,MATCH(VLOOKUP($E$141,Hoja1!$G$1:$I$148,2,FALSE),Hoja2!$C$2:$C$58,0)+$A146,6),$D146)</f>
        <v>0</v>
      </c>
      <c r="J146" s="125"/>
      <c r="K146" s="125"/>
      <c r="L146" s="125"/>
      <c r="M146" s="13">
        <f ca="1">+IF($D146="Aplica",OFFSET(Hoja2!$C$2,MATCH(VLOOKUP($E$141,Hoja1!$G$1:$I$148,2,FALSE),Hoja2!$C$2:$C$58,0)+$A146,9),$D146)</f>
        <v>0</v>
      </c>
    </row>
    <row r="147" spans="1:13" ht="112.5" hidden="1" customHeight="1" thickBot="1" x14ac:dyDescent="0.3">
      <c r="A147" s="63">
        <v>1</v>
      </c>
      <c r="B147" s="46"/>
      <c r="C147" s="64" t="s">
        <v>270</v>
      </c>
      <c r="D147" s="65"/>
      <c r="E147" s="12">
        <f ca="1">+IF($D147="Aplica",OFFSET(Hoja2!$C$2,MATCH(VLOOKUP($E$141,Hoja1!$G$1:$I$148,2,FALSE),Hoja2!$C$2:$C$58,0)+$A147,2),$D147)</f>
        <v>0</v>
      </c>
      <c r="F147" s="12">
        <f ca="1">+IF($D147="Aplica",OFFSET(Hoja2!$C$2,MATCH(VLOOKUP($E$141,Hoja1!$G$1:$I$148,2,FALSE),Hoja2!$C$2:$C$58,0)+$A147,3),$D147)</f>
        <v>0</v>
      </c>
      <c r="G147" s="12">
        <f ca="1">+IF($D147="Aplica",OFFSET(Hoja2!$C$2,MATCH(VLOOKUP($E$141,Hoja1!$G$1:$I$148,2,FALSE),Hoja2!$C$2:$C$58,0)+$A147,4),$D147)</f>
        <v>0</v>
      </c>
      <c r="H147" s="12">
        <f ca="1">+IF($D147="Aplica",OFFSET(Hoja2!$C$2,MATCH(VLOOKUP($E$141,Hoja1!$G$1:$I$148,2,FALSE),Hoja2!$C$2:$C$58,0)+$A147,5),$D147)</f>
        <v>0</v>
      </c>
      <c r="I147" s="12">
        <f ca="1">+IF($D147="Aplica",OFFSET(Hoja2!$C$2,MATCH(VLOOKUP($E$141,Hoja1!$G$1:$I$148,2,FALSE),Hoja2!$C$2:$C$58,0)+$A147,6),$D147)</f>
        <v>0</v>
      </c>
      <c r="J147" s="125"/>
      <c r="K147" s="125"/>
      <c r="L147" s="125"/>
      <c r="M147" s="13">
        <f ca="1">+IF($D147="Aplica",OFFSET(Hoja2!$C$2,MATCH(VLOOKUP($E$141,Hoja1!$G$1:$I$148,2,FALSE),Hoja2!$C$2:$C$58,0)+$A147,9),$D147)</f>
        <v>0</v>
      </c>
    </row>
    <row r="148" spans="1:13" ht="97.5" hidden="1" customHeight="1" thickBot="1" x14ac:dyDescent="0.3">
      <c r="A148" s="63">
        <v>2</v>
      </c>
      <c r="B148" s="46"/>
      <c r="C148" s="64" t="s">
        <v>217</v>
      </c>
      <c r="D148" s="65"/>
      <c r="E148" s="12">
        <f ca="1">+IF($D148="Aplica",OFFSET(Hoja2!$C$2,MATCH(VLOOKUP($E$141,Hoja1!$G$1:$I$148,2,FALSE),Hoja2!$C$2:$C$58,0)+$A148,2),$D148)</f>
        <v>0</v>
      </c>
      <c r="F148" s="12">
        <f ca="1">+IF($D148="Aplica",OFFSET(Hoja2!$C$2,MATCH(VLOOKUP($E$141,Hoja1!$G$1:$I$148,2,FALSE),Hoja2!$C$2:$C$58,0)+$A148,3),$D148)</f>
        <v>0</v>
      </c>
      <c r="G148" s="12">
        <f ca="1">+IF($D148="Aplica",OFFSET(Hoja2!$C$2,MATCH(VLOOKUP($E$141,Hoja1!$G$1:$I$148,2,FALSE),Hoja2!$C$2:$C$58,0)+$A148,4),$D148)</f>
        <v>0</v>
      </c>
      <c r="H148" s="12">
        <f ca="1">+IF($D148="Aplica",OFFSET(Hoja2!$C$2,MATCH(VLOOKUP($E$141,Hoja1!$G$1:$I$148,2,FALSE),Hoja2!$C$2:$C$58,0)+$A148,5),$D148)</f>
        <v>0</v>
      </c>
      <c r="I148" s="12">
        <f ca="1">+IF($D148="Aplica",OFFSET(Hoja2!$C$2,MATCH(VLOOKUP($E$141,Hoja1!$G$1:$I$148,2,FALSE),Hoja2!$C$2:$C$58,0)+$A148,6),$D148)</f>
        <v>0</v>
      </c>
      <c r="J148" s="125"/>
      <c r="K148" s="125"/>
      <c r="L148" s="125"/>
      <c r="M148" s="13">
        <f ca="1">+IF($D148="Aplica",OFFSET(Hoja2!$C$2,MATCH(VLOOKUP($E$141,Hoja1!$G$1:$I$148,2,FALSE),Hoja2!$C$2:$C$58,0)+$A148,9),$D148)</f>
        <v>0</v>
      </c>
    </row>
    <row r="149" spans="1:13" hidden="1" x14ac:dyDescent="0.25"/>
    <row r="150" spans="1:13" ht="15.75" hidden="1" customHeight="1" x14ac:dyDescent="0.25">
      <c r="A150" s="113" t="s">
        <v>202</v>
      </c>
      <c r="B150" s="113"/>
      <c r="C150" s="113"/>
      <c r="D150" s="113"/>
      <c r="E150" s="91"/>
      <c r="F150" s="91"/>
      <c r="G150" s="91"/>
      <c r="H150" s="91"/>
      <c r="I150" s="91"/>
      <c r="J150" s="91"/>
      <c r="K150" s="91"/>
      <c r="L150" s="91"/>
      <c r="M150" s="91"/>
    </row>
    <row r="151" spans="1:13" ht="15.75" hidden="1" customHeight="1" x14ac:dyDescent="0.25">
      <c r="A151" s="121" t="s">
        <v>189</v>
      </c>
      <c r="B151" s="121"/>
      <c r="C151" s="121"/>
      <c r="D151" s="121"/>
      <c r="E151" s="122" t="e">
        <f>VLOOKUP($E$150,Hoja1!$G$1:$K$148,4,FALSE)</f>
        <v>#N/A</v>
      </c>
      <c r="F151" s="122"/>
      <c r="G151" s="122"/>
      <c r="H151" s="122"/>
      <c r="I151" s="122"/>
      <c r="J151" s="122"/>
      <c r="K151" s="122"/>
      <c r="L151" s="122"/>
      <c r="M151" s="122"/>
    </row>
    <row r="152" spans="1:13" ht="15.75" hidden="1" customHeight="1" thickBot="1" x14ac:dyDescent="0.25">
      <c r="A152" s="121" t="s">
        <v>201</v>
      </c>
      <c r="B152" s="121"/>
      <c r="C152" s="123"/>
      <c r="D152" s="123"/>
      <c r="E152" s="87" t="e">
        <f>VLOOKUP($E$150,Hoja1!$G$1:$K$148,5,FALSE)</f>
        <v>#N/A</v>
      </c>
      <c r="F152" s="87"/>
      <c r="G152" s="87"/>
      <c r="H152" s="87"/>
      <c r="I152" s="87"/>
      <c r="J152" s="87"/>
      <c r="K152" s="87"/>
      <c r="L152" s="87"/>
      <c r="M152" s="87"/>
    </row>
    <row r="153" spans="1:13" ht="32.25" hidden="1" thickBot="1" x14ac:dyDescent="0.3">
      <c r="A153" s="61"/>
      <c r="B153" s="42"/>
      <c r="C153" s="62" t="s">
        <v>192</v>
      </c>
      <c r="D153" s="62" t="s">
        <v>205</v>
      </c>
      <c r="E153" s="62" t="s">
        <v>193</v>
      </c>
      <c r="F153" s="62" t="s">
        <v>162</v>
      </c>
      <c r="G153" s="62" t="s">
        <v>194</v>
      </c>
      <c r="H153" s="62" t="s">
        <v>195</v>
      </c>
      <c r="I153" s="62" t="s">
        <v>196</v>
      </c>
      <c r="J153" s="62" t="s">
        <v>197</v>
      </c>
      <c r="K153" s="124" t="s">
        <v>198</v>
      </c>
      <c r="L153" s="124"/>
      <c r="M153" s="62" t="s">
        <v>199</v>
      </c>
    </row>
    <row r="154" spans="1:13" ht="88.5" hidden="1" customHeight="1" thickBot="1" x14ac:dyDescent="0.3">
      <c r="A154" s="63">
        <v>-1</v>
      </c>
      <c r="B154" s="46"/>
      <c r="C154" s="64" t="s">
        <v>215</v>
      </c>
      <c r="D154" s="65"/>
      <c r="E154" s="12">
        <f ca="1">+IF($D154="Aplica",OFFSET(Hoja2!$C$2,MATCH(VLOOKUP($E$150,Hoja1!$G$1:$I$148,2,FALSE),Hoja2!$C$2:$C$58,0)+$A154,2),$D154)</f>
        <v>0</v>
      </c>
      <c r="F154" s="12">
        <f ca="1">+IF($D154="Aplica",OFFSET(Hoja2!$C$2,MATCH(VLOOKUP($E$150,Hoja1!$G$1:$I$148,2,FALSE),Hoja2!$C$2:$C$58,0)+$A154,3),$D154)</f>
        <v>0</v>
      </c>
      <c r="G154" s="12">
        <f ca="1">+IF($D154="Aplica",OFFSET(Hoja2!$C$2,MATCH(VLOOKUP($E$150,Hoja1!$G$1:$I$148,2,FALSE),Hoja2!$C$2:$C$58,0)+$A154,4),$D154)</f>
        <v>0</v>
      </c>
      <c r="H154" s="12">
        <f ca="1">+IF($D154="Aplica",OFFSET(Hoja2!$C$2,MATCH(VLOOKUP($E$150,Hoja1!$G$1:$I$148,2,FALSE),Hoja2!$C$2:$C$58,0)+$A154,5),$D154)</f>
        <v>0</v>
      </c>
      <c r="I154" s="12">
        <f ca="1">+IF($D154="Aplica",OFFSET(Hoja2!$C$2,MATCH(VLOOKUP($E$150,Hoja1!$G$1:$I$148,2,FALSE),Hoja2!$C$2:$C$58,0)+$A154,6),$D154)</f>
        <v>0</v>
      </c>
      <c r="J154" s="125" t="e">
        <f ca="1">+OFFSET(Hoja2!$C$2,MATCH(VLOOKUP($E$150,Hoja1!$G$1:$I$148,2,FALSE),Hoja2!$C$2:$C$58,0)+$A154,7)</f>
        <v>#N/A</v>
      </c>
      <c r="K154" s="125" t="e">
        <f ca="1">+OFFSET(Hoja2!$C$2,MATCH(VLOOKUP($E$150,Hoja1!$G$1:$I$148,2,FALSE),Hoja2!$C$2:$C$58,0)+$A154,8)</f>
        <v>#N/A</v>
      </c>
      <c r="L154" s="125"/>
      <c r="M154" s="13">
        <f ca="1">+IF($D154="Aplica",OFFSET(Hoja2!$C$2,MATCH(VLOOKUP($E$150,Hoja1!$G$1:$I$148,2,FALSE),Hoja2!$C$2:$C$58,0)+$A154,9),$D154)</f>
        <v>0</v>
      </c>
    </row>
    <row r="155" spans="1:13" ht="105" hidden="1" customHeight="1" thickBot="1" x14ac:dyDescent="0.3">
      <c r="A155" s="63">
        <v>0</v>
      </c>
      <c r="B155" s="46"/>
      <c r="C155" s="64" t="s">
        <v>216</v>
      </c>
      <c r="D155" s="65"/>
      <c r="E155" s="12">
        <f ca="1">+IF($D155="Aplica",OFFSET(Hoja2!$C$2,MATCH(VLOOKUP($E$150,Hoja1!$G$1:$I$148,2,FALSE),Hoja2!$C$2:$C$58,0)+$A155,2),$D155)</f>
        <v>0</v>
      </c>
      <c r="F155" s="12">
        <f ca="1">+IF($D155="Aplica",OFFSET(Hoja2!$C$2,MATCH(VLOOKUP($E$150,Hoja1!$G$1:$I$148,2,FALSE),Hoja2!$C$2:$C$58,0)+$A155,3),$D155)</f>
        <v>0</v>
      </c>
      <c r="G155" s="12">
        <f ca="1">+IF($D155="Aplica",OFFSET(Hoja2!$C$2,MATCH(VLOOKUP($E$150,Hoja1!$G$1:$I$148,2,FALSE),Hoja2!$C$2:$C$58,0)+$A155,4),$D155)</f>
        <v>0</v>
      </c>
      <c r="H155" s="12">
        <f ca="1">+IF($D155="Aplica",OFFSET(Hoja2!$C$2,MATCH(VLOOKUP($E$150,Hoja1!$G$1:$I$148,2,FALSE),Hoja2!$C$2:$C$58,0)+$A155,5),$D155)</f>
        <v>0</v>
      </c>
      <c r="I155" s="12">
        <f ca="1">+IF($D155="Aplica",OFFSET(Hoja2!$C$2,MATCH(VLOOKUP($E$150,Hoja1!$G$1:$I$148,2,FALSE),Hoja2!$C$2:$C$58,0)+$A155,6),$D155)</f>
        <v>0</v>
      </c>
      <c r="J155" s="125"/>
      <c r="K155" s="125"/>
      <c r="L155" s="125"/>
      <c r="M155" s="13">
        <f ca="1">+IF($D155="Aplica",OFFSET(Hoja2!$C$2,MATCH(VLOOKUP($E$150,Hoja1!$G$1:$I$148,2,FALSE),Hoja2!$C$2:$C$58,0)+$A155,9),$D155)</f>
        <v>0</v>
      </c>
    </row>
    <row r="156" spans="1:13" ht="112.5" hidden="1" customHeight="1" thickBot="1" x14ac:dyDescent="0.3">
      <c r="A156" s="63">
        <v>1</v>
      </c>
      <c r="B156" s="46"/>
      <c r="C156" s="64" t="s">
        <v>270</v>
      </c>
      <c r="D156" s="65"/>
      <c r="E156" s="12">
        <f ca="1">+IF($D156="Aplica",OFFSET(Hoja2!$C$2,MATCH(VLOOKUP($E$150,Hoja1!$G$1:$I$148,2,FALSE),Hoja2!$C$2:$C$58,0)+$A156,2),$D156)</f>
        <v>0</v>
      </c>
      <c r="F156" s="12">
        <f ca="1">+IF($D156="Aplica",OFFSET(Hoja2!$C$2,MATCH(VLOOKUP($E$150,Hoja1!$G$1:$I$148,2,FALSE),Hoja2!$C$2:$C$58,0)+$A156,3),$D156)</f>
        <v>0</v>
      </c>
      <c r="G156" s="12">
        <f ca="1">+IF($D156="Aplica",OFFSET(Hoja2!$C$2,MATCH(VLOOKUP($E$150,Hoja1!$G$1:$I$148,2,FALSE),Hoja2!$C$2:$C$58,0)+$A156,4),$D156)</f>
        <v>0</v>
      </c>
      <c r="H156" s="12">
        <f ca="1">+IF($D156="Aplica",OFFSET(Hoja2!$C$2,MATCH(VLOOKUP($E$150,Hoja1!$G$1:$I$148,2,FALSE),Hoja2!$C$2:$C$58,0)+$A156,5),$D156)</f>
        <v>0</v>
      </c>
      <c r="I156" s="12">
        <f ca="1">+IF($D156="Aplica",OFFSET(Hoja2!$C$2,MATCH(VLOOKUP($E$150,Hoja1!$G$1:$I$148,2,FALSE),Hoja2!$C$2:$C$58,0)+$A156,6),$D156)</f>
        <v>0</v>
      </c>
      <c r="J156" s="125"/>
      <c r="K156" s="125"/>
      <c r="L156" s="125"/>
      <c r="M156" s="13">
        <f ca="1">+IF($D156="Aplica",OFFSET(Hoja2!$C$2,MATCH(VLOOKUP($E$150,Hoja1!$G$1:$I$148,2,FALSE),Hoja2!$C$2:$C$58,0)+$A156,9),$D156)</f>
        <v>0</v>
      </c>
    </row>
    <row r="157" spans="1:13" ht="97.5" hidden="1" customHeight="1" thickBot="1" x14ac:dyDescent="0.3">
      <c r="A157" s="63">
        <v>2</v>
      </c>
      <c r="B157" s="46"/>
      <c r="C157" s="64" t="s">
        <v>217</v>
      </c>
      <c r="D157" s="65"/>
      <c r="E157" s="12">
        <f ca="1">+IF($D157="Aplica",OFFSET(Hoja2!$C$2,MATCH(VLOOKUP($E$150,Hoja1!$G$1:$I$148,2,FALSE),Hoja2!$C$2:$C$58,0)+$A157,2),$D157)</f>
        <v>0</v>
      </c>
      <c r="F157" s="12">
        <f ca="1">+IF($D157="Aplica",OFFSET(Hoja2!$C$2,MATCH(VLOOKUP($E$150,Hoja1!$G$1:$I$148,2,FALSE),Hoja2!$C$2:$C$58,0)+$A157,3),$D157)</f>
        <v>0</v>
      </c>
      <c r="G157" s="12">
        <f ca="1">+IF($D157="Aplica",OFFSET(Hoja2!$C$2,MATCH(VLOOKUP($E$150,Hoja1!$G$1:$I$148,2,FALSE),Hoja2!$C$2:$C$58,0)+$A157,4),$D157)</f>
        <v>0</v>
      </c>
      <c r="H157" s="12">
        <f ca="1">+IF($D157="Aplica",OFFSET(Hoja2!$C$2,MATCH(VLOOKUP($E$150,Hoja1!$G$1:$I$148,2,FALSE),Hoja2!$C$2:$C$58,0)+$A157,5),$D157)</f>
        <v>0</v>
      </c>
      <c r="I157" s="12">
        <f ca="1">+IF($D157="Aplica",OFFSET(Hoja2!$C$2,MATCH(VLOOKUP($E$150,Hoja1!$G$1:$I$148,2,FALSE),Hoja2!$C$2:$C$58,0)+$A157,6),$D157)</f>
        <v>0</v>
      </c>
      <c r="J157" s="125"/>
      <c r="K157" s="125"/>
      <c r="L157" s="125"/>
      <c r="M157" s="13">
        <f ca="1">+IF($D157="Aplica",OFFSET(Hoja2!$C$2,MATCH(VLOOKUP($E$150,Hoja1!$G$1:$I$148,2,FALSE),Hoja2!$C$2:$C$58,0)+$A157,9),$D157)</f>
        <v>0</v>
      </c>
    </row>
    <row r="158" spans="1:13" hidden="1" x14ac:dyDescent="0.25"/>
    <row r="159" spans="1:13" ht="15.75" hidden="1" customHeight="1" x14ac:dyDescent="0.25">
      <c r="A159" s="113" t="s">
        <v>202</v>
      </c>
      <c r="B159" s="113"/>
      <c r="C159" s="113"/>
      <c r="D159" s="113"/>
      <c r="E159" s="91"/>
      <c r="F159" s="91"/>
      <c r="G159" s="91"/>
      <c r="H159" s="91"/>
      <c r="I159" s="91"/>
      <c r="J159" s="91"/>
      <c r="K159" s="91"/>
      <c r="L159" s="91"/>
      <c r="M159" s="91"/>
    </row>
    <row r="160" spans="1:13" ht="15.75" hidden="1" customHeight="1" x14ac:dyDescent="0.25">
      <c r="A160" s="121" t="s">
        <v>189</v>
      </c>
      <c r="B160" s="121"/>
      <c r="C160" s="121"/>
      <c r="D160" s="121"/>
      <c r="E160" s="122" t="e">
        <f>VLOOKUP($E$159,Hoja1!$G$1:$K$148,4,FALSE)</f>
        <v>#N/A</v>
      </c>
      <c r="F160" s="122"/>
      <c r="G160" s="122"/>
      <c r="H160" s="122"/>
      <c r="I160" s="122"/>
      <c r="J160" s="122"/>
      <c r="K160" s="122"/>
      <c r="L160" s="122"/>
      <c r="M160" s="122"/>
    </row>
    <row r="161" spans="1:13" ht="15.75" hidden="1" customHeight="1" thickBot="1" x14ac:dyDescent="0.25">
      <c r="A161" s="121" t="s">
        <v>201</v>
      </c>
      <c r="B161" s="121"/>
      <c r="C161" s="123"/>
      <c r="D161" s="123"/>
      <c r="E161" s="87" t="e">
        <f>VLOOKUP($E$159,Hoja1!$G$1:$K$148,5,FALSE)</f>
        <v>#N/A</v>
      </c>
      <c r="F161" s="87"/>
      <c r="G161" s="87"/>
      <c r="H161" s="87"/>
      <c r="I161" s="87"/>
      <c r="J161" s="87"/>
      <c r="K161" s="87"/>
      <c r="L161" s="87"/>
      <c r="M161" s="87"/>
    </row>
    <row r="162" spans="1:13" ht="32.25" hidden="1" thickBot="1" x14ac:dyDescent="0.3">
      <c r="A162" s="61"/>
      <c r="B162" s="42"/>
      <c r="C162" s="62" t="s">
        <v>192</v>
      </c>
      <c r="D162" s="62" t="s">
        <v>205</v>
      </c>
      <c r="E162" s="62" t="s">
        <v>193</v>
      </c>
      <c r="F162" s="62" t="s">
        <v>162</v>
      </c>
      <c r="G162" s="62" t="s">
        <v>194</v>
      </c>
      <c r="H162" s="62" t="s">
        <v>195</v>
      </c>
      <c r="I162" s="62" t="s">
        <v>196</v>
      </c>
      <c r="J162" s="62" t="s">
        <v>197</v>
      </c>
      <c r="K162" s="124" t="s">
        <v>198</v>
      </c>
      <c r="L162" s="124"/>
      <c r="M162" s="62" t="s">
        <v>199</v>
      </c>
    </row>
    <row r="163" spans="1:13" ht="88.5" hidden="1" customHeight="1" thickBot="1" x14ac:dyDescent="0.3">
      <c r="A163" s="63">
        <v>-1</v>
      </c>
      <c r="B163" s="46"/>
      <c r="C163" s="64" t="s">
        <v>215</v>
      </c>
      <c r="D163" s="65"/>
      <c r="E163" s="12">
        <f ca="1">+IF($D163="Aplica",OFFSET(Hoja2!$C$2,MATCH(VLOOKUP($E$159,Hoja1!$G$1:$I$148,2,FALSE),Hoja2!$C$2:$C$58,0)+$A163,2),$D163)</f>
        <v>0</v>
      </c>
      <c r="F163" s="12">
        <f ca="1">+IF($D163="Aplica",OFFSET(Hoja2!$C$2,MATCH(VLOOKUP($E$159,Hoja1!$G$1:$I$148,2,FALSE),Hoja2!$C$2:$C$58,0)+$A163,3),$D163)</f>
        <v>0</v>
      </c>
      <c r="G163" s="12">
        <f ca="1">+IF($D163="Aplica",OFFSET(Hoja2!$C$2,MATCH(VLOOKUP($E$159,Hoja1!$G$1:$I$148,2,FALSE),Hoja2!$C$2:$C$58,0)+$A163,4),$D163)</f>
        <v>0</v>
      </c>
      <c r="H163" s="12">
        <f ca="1">+IF($D163="Aplica",OFFSET(Hoja2!$C$2,MATCH(VLOOKUP($E$159,Hoja1!$G$1:$I$148,2,FALSE),Hoja2!$C$2:$C$58,0)+$A163,5),$D163)</f>
        <v>0</v>
      </c>
      <c r="I163" s="12">
        <f ca="1">+IF($D163="Aplica",OFFSET(Hoja2!$C$2,MATCH(VLOOKUP($E$159,Hoja1!$G$1:$I$148,2,FALSE),Hoja2!$C$2:$C$58,0)+$A163,6),$D163)</f>
        <v>0</v>
      </c>
      <c r="J163" s="125" t="e">
        <f ca="1">+OFFSET(Hoja2!$C$2,MATCH(VLOOKUP($E$159,Hoja1!$G$1:$I$148,2,FALSE),Hoja2!$C$2:$C$58,0)+$A163,7)</f>
        <v>#N/A</v>
      </c>
      <c r="K163" s="125" t="e">
        <f ca="1">+OFFSET(Hoja2!$C$2,MATCH(VLOOKUP($E$159,Hoja1!$G$1:$I$148,2,FALSE),Hoja2!$C$2:$C$58,0)+$A163,8)</f>
        <v>#N/A</v>
      </c>
      <c r="L163" s="125"/>
      <c r="M163" s="13">
        <f ca="1">+IF($D163="Aplica",OFFSET(Hoja2!$C$2,MATCH(VLOOKUP($E$159,Hoja1!$G$1:$I$148,2,FALSE),Hoja2!$C$2:$C$58,0)+$A163,9),$D163)</f>
        <v>0</v>
      </c>
    </row>
    <row r="164" spans="1:13" ht="105" hidden="1" customHeight="1" thickBot="1" x14ac:dyDescent="0.3">
      <c r="A164" s="63">
        <v>0</v>
      </c>
      <c r="B164" s="46"/>
      <c r="C164" s="64" t="s">
        <v>216</v>
      </c>
      <c r="D164" s="65"/>
      <c r="E164" s="12">
        <f ca="1">+IF($D164="Aplica",OFFSET(Hoja2!$C$2,MATCH(VLOOKUP($E$159,Hoja1!$G$1:$I$148,2,FALSE),Hoja2!$C$2:$C$58,0)+$A164,2),$D164)</f>
        <v>0</v>
      </c>
      <c r="F164" s="12">
        <f ca="1">+IF($D164="Aplica",OFFSET(Hoja2!$C$2,MATCH(VLOOKUP($E$159,Hoja1!$G$1:$I$148,2,FALSE),Hoja2!$C$2:$C$58,0)+$A164,3),$D164)</f>
        <v>0</v>
      </c>
      <c r="G164" s="12">
        <f ca="1">+IF($D164="Aplica",OFFSET(Hoja2!$C$2,MATCH(VLOOKUP($E$159,Hoja1!$G$1:$I$148,2,FALSE),Hoja2!$C$2:$C$58,0)+$A164,4),$D164)</f>
        <v>0</v>
      </c>
      <c r="H164" s="12">
        <f ca="1">+IF($D164="Aplica",OFFSET(Hoja2!$C$2,MATCH(VLOOKUP($E$159,Hoja1!$G$1:$I$148,2,FALSE),Hoja2!$C$2:$C$58,0)+$A164,5),$D164)</f>
        <v>0</v>
      </c>
      <c r="I164" s="12">
        <f ca="1">+IF($D164="Aplica",OFFSET(Hoja2!$C$2,MATCH(VLOOKUP($E$159,Hoja1!$G$1:$I$148,2,FALSE),Hoja2!$C$2:$C$58,0)+$A164,6),$D164)</f>
        <v>0</v>
      </c>
      <c r="J164" s="125"/>
      <c r="K164" s="125"/>
      <c r="L164" s="125"/>
      <c r="M164" s="13">
        <f ca="1">+IF($D164="Aplica",OFFSET(Hoja2!$C$2,MATCH(VLOOKUP($E$159,Hoja1!$G$1:$I$148,2,FALSE),Hoja2!$C$2:$C$58,0)+$A164,9),$D164)</f>
        <v>0</v>
      </c>
    </row>
    <row r="165" spans="1:13" ht="112.5" hidden="1" customHeight="1" thickBot="1" x14ac:dyDescent="0.3">
      <c r="A165" s="63">
        <v>1</v>
      </c>
      <c r="B165" s="46"/>
      <c r="C165" s="64" t="s">
        <v>270</v>
      </c>
      <c r="D165" s="65"/>
      <c r="E165" s="12">
        <f ca="1">+IF($D165="Aplica",OFFSET(Hoja2!$C$2,MATCH(VLOOKUP($E$159,Hoja1!$G$1:$I$148,2,FALSE),Hoja2!$C$2:$C$58,0)+$A165,2),$D165)</f>
        <v>0</v>
      </c>
      <c r="F165" s="12">
        <f ca="1">+IF($D165="Aplica",OFFSET(Hoja2!$C$2,MATCH(VLOOKUP($E$159,Hoja1!$G$1:$I$148,2,FALSE),Hoja2!$C$2:$C$58,0)+$A165,3),$D165)</f>
        <v>0</v>
      </c>
      <c r="G165" s="12">
        <f ca="1">+IF($D165="Aplica",OFFSET(Hoja2!$C$2,MATCH(VLOOKUP($E$159,Hoja1!$G$1:$I$148,2,FALSE),Hoja2!$C$2:$C$58,0)+$A165,4),$D165)</f>
        <v>0</v>
      </c>
      <c r="H165" s="12">
        <f ca="1">+IF($D165="Aplica",OFFSET(Hoja2!$C$2,MATCH(VLOOKUP($E$159,Hoja1!$G$1:$I$148,2,FALSE),Hoja2!$C$2:$C$58,0)+$A165,5),$D165)</f>
        <v>0</v>
      </c>
      <c r="I165" s="12">
        <f ca="1">+IF($D165="Aplica",OFFSET(Hoja2!$C$2,MATCH(VLOOKUP($E$159,Hoja1!$G$1:$I$148,2,FALSE),Hoja2!$C$2:$C$58,0)+$A165,6),$D165)</f>
        <v>0</v>
      </c>
      <c r="J165" s="125"/>
      <c r="K165" s="125"/>
      <c r="L165" s="125"/>
      <c r="M165" s="13">
        <f ca="1">+IF($D165="Aplica",OFFSET(Hoja2!$C$2,MATCH(VLOOKUP($E$159,Hoja1!$G$1:$I$148,2,FALSE),Hoja2!$C$2:$C$58,0)+$A165,9),$D165)</f>
        <v>0</v>
      </c>
    </row>
    <row r="166" spans="1:13" ht="97.5" hidden="1" customHeight="1" thickBot="1" x14ac:dyDescent="0.3">
      <c r="A166" s="63">
        <v>2</v>
      </c>
      <c r="B166" s="46"/>
      <c r="C166" s="64" t="s">
        <v>217</v>
      </c>
      <c r="D166" s="65"/>
      <c r="E166" s="12">
        <f ca="1">+IF($D166="Aplica",OFFSET(Hoja2!$C$2,MATCH(VLOOKUP($E$159,Hoja1!$G$1:$I$148,2,FALSE),Hoja2!$C$2:$C$58,0)+$A166,2),$D166)</f>
        <v>0</v>
      </c>
      <c r="F166" s="12">
        <f ca="1">+IF($D166="Aplica",OFFSET(Hoja2!$C$2,MATCH(VLOOKUP($E$159,Hoja1!$G$1:$I$148,2,FALSE),Hoja2!$C$2:$C$58,0)+$A166,3),$D166)</f>
        <v>0</v>
      </c>
      <c r="G166" s="12">
        <f ca="1">+IF($D166="Aplica",OFFSET(Hoja2!$C$2,MATCH(VLOOKUP($E$159,Hoja1!$G$1:$I$148,2,FALSE),Hoja2!$C$2:$C$58,0)+$A166,4),$D166)</f>
        <v>0</v>
      </c>
      <c r="H166" s="12">
        <f ca="1">+IF($D166="Aplica",OFFSET(Hoja2!$C$2,MATCH(VLOOKUP($E$159,Hoja1!$G$1:$I$148,2,FALSE),Hoja2!$C$2:$C$58,0)+$A166,5),$D166)</f>
        <v>0</v>
      </c>
      <c r="I166" s="12">
        <f ca="1">+IF($D166="Aplica",OFFSET(Hoja2!$C$2,MATCH(VLOOKUP($E$159,Hoja1!$G$1:$I$148,2,FALSE),Hoja2!$C$2:$C$58,0)+$A166,6),$D166)</f>
        <v>0</v>
      </c>
      <c r="J166" s="125"/>
      <c r="K166" s="125"/>
      <c r="L166" s="125"/>
      <c r="M166" s="13">
        <f ca="1">+IF($D166="Aplica",OFFSET(Hoja2!$C$2,MATCH(VLOOKUP($E$159,Hoja1!$G$1:$I$148,2,FALSE),Hoja2!$C$2:$C$58,0)+$A166,9),$D166)</f>
        <v>0</v>
      </c>
    </row>
  </sheetData>
  <sheetProtection password="DE96" sheet="1" objects="1" scenarios="1"/>
  <mergeCells count="166">
    <mergeCell ref="A161:D161"/>
    <mergeCell ref="E161:M161"/>
    <mergeCell ref="K162:L162"/>
    <mergeCell ref="J163:J166"/>
    <mergeCell ref="K163:L166"/>
    <mergeCell ref="K153:L153"/>
    <mergeCell ref="J154:J157"/>
    <mergeCell ref="K154:L157"/>
    <mergeCell ref="A159:D159"/>
    <mergeCell ref="E159:M159"/>
    <mergeCell ref="A160:D160"/>
    <mergeCell ref="E160:M160"/>
    <mergeCell ref="A150:D150"/>
    <mergeCell ref="E150:M150"/>
    <mergeCell ref="A151:D151"/>
    <mergeCell ref="E151:M151"/>
    <mergeCell ref="A152:D152"/>
    <mergeCell ref="E152:M152"/>
    <mergeCell ref="A142:D142"/>
    <mergeCell ref="E142:M142"/>
    <mergeCell ref="A143:D143"/>
    <mergeCell ref="E143:M143"/>
    <mergeCell ref="K144:L144"/>
    <mergeCell ref="J145:J148"/>
    <mergeCell ref="K145:L148"/>
    <mergeCell ref="A134:D134"/>
    <mergeCell ref="E134:M134"/>
    <mergeCell ref="K135:L135"/>
    <mergeCell ref="J136:J139"/>
    <mergeCell ref="K136:L139"/>
    <mergeCell ref="A141:D141"/>
    <mergeCell ref="E141:M141"/>
    <mergeCell ref="K126:L126"/>
    <mergeCell ref="J127:J130"/>
    <mergeCell ref="K127:L130"/>
    <mergeCell ref="A132:D132"/>
    <mergeCell ref="E132:M132"/>
    <mergeCell ref="A133:D133"/>
    <mergeCell ref="E133:M133"/>
    <mergeCell ref="A123:D123"/>
    <mergeCell ref="E123:M123"/>
    <mergeCell ref="A124:D124"/>
    <mergeCell ref="E124:M124"/>
    <mergeCell ref="A125:D125"/>
    <mergeCell ref="E125:M125"/>
    <mergeCell ref="A115:D115"/>
    <mergeCell ref="E115:M115"/>
    <mergeCell ref="A116:D116"/>
    <mergeCell ref="E116:M116"/>
    <mergeCell ref="K117:L117"/>
    <mergeCell ref="J118:J121"/>
    <mergeCell ref="K118:L121"/>
    <mergeCell ref="A107:D107"/>
    <mergeCell ref="E107:M107"/>
    <mergeCell ref="K108:L108"/>
    <mergeCell ref="J109:J112"/>
    <mergeCell ref="K109:L112"/>
    <mergeCell ref="A114:D114"/>
    <mergeCell ref="E114:M114"/>
    <mergeCell ref="K99:L99"/>
    <mergeCell ref="J100:J103"/>
    <mergeCell ref="K100:L103"/>
    <mergeCell ref="A105:D105"/>
    <mergeCell ref="E105:M105"/>
    <mergeCell ref="A106:D106"/>
    <mergeCell ref="E106:M106"/>
    <mergeCell ref="A96:D96"/>
    <mergeCell ref="E96:M96"/>
    <mergeCell ref="A97:D97"/>
    <mergeCell ref="E97:M97"/>
    <mergeCell ref="A98:D98"/>
    <mergeCell ref="E98:M98"/>
    <mergeCell ref="A88:D88"/>
    <mergeCell ref="E88:M88"/>
    <mergeCell ref="A89:D89"/>
    <mergeCell ref="E89:M89"/>
    <mergeCell ref="K90:L90"/>
    <mergeCell ref="J91:J94"/>
    <mergeCell ref="K91:L94"/>
    <mergeCell ref="A80:D80"/>
    <mergeCell ref="E80:M80"/>
    <mergeCell ref="K81:L81"/>
    <mergeCell ref="J82:J85"/>
    <mergeCell ref="K82:L85"/>
    <mergeCell ref="A87:D87"/>
    <mergeCell ref="E87:M87"/>
    <mergeCell ref="K72:L72"/>
    <mergeCell ref="J73:J76"/>
    <mergeCell ref="K73:L76"/>
    <mergeCell ref="A78:D78"/>
    <mergeCell ref="E78:M78"/>
    <mergeCell ref="A79:D79"/>
    <mergeCell ref="E79:M79"/>
    <mergeCell ref="A69:D69"/>
    <mergeCell ref="E69:M69"/>
    <mergeCell ref="A70:D70"/>
    <mergeCell ref="E70:M70"/>
    <mergeCell ref="A71:D71"/>
    <mergeCell ref="E71:M71"/>
    <mergeCell ref="A61:D61"/>
    <mergeCell ref="E61:M61"/>
    <mergeCell ref="A62:D62"/>
    <mergeCell ref="E62:M62"/>
    <mergeCell ref="K63:L63"/>
    <mergeCell ref="J64:J67"/>
    <mergeCell ref="K64:L67"/>
    <mergeCell ref="A53:D53"/>
    <mergeCell ref="E53:M53"/>
    <mergeCell ref="K54:L54"/>
    <mergeCell ref="J55:J58"/>
    <mergeCell ref="K55:L58"/>
    <mergeCell ref="A60:D60"/>
    <mergeCell ref="E60:M60"/>
    <mergeCell ref="K45:L45"/>
    <mergeCell ref="J46:J49"/>
    <mergeCell ref="K46:L49"/>
    <mergeCell ref="A51:D51"/>
    <mergeCell ref="E51:M51"/>
    <mergeCell ref="A52:D52"/>
    <mergeCell ref="E52:M52"/>
    <mergeCell ref="A42:D42"/>
    <mergeCell ref="E42:M42"/>
    <mergeCell ref="A43:D43"/>
    <mergeCell ref="E43:M43"/>
    <mergeCell ref="A44:D44"/>
    <mergeCell ref="E44:M44"/>
    <mergeCell ref="A34:D34"/>
    <mergeCell ref="E34:M34"/>
    <mergeCell ref="A35:D35"/>
    <mergeCell ref="E35:M35"/>
    <mergeCell ref="K36:L36"/>
    <mergeCell ref="J37:J40"/>
    <mergeCell ref="K37:L40"/>
    <mergeCell ref="J28:J31"/>
    <mergeCell ref="K28:L31"/>
    <mergeCell ref="A33:D33"/>
    <mergeCell ref="E33:M33"/>
    <mergeCell ref="J19:J22"/>
    <mergeCell ref="K19:L22"/>
    <mergeCell ref="A24:D24"/>
    <mergeCell ref="E24:M24"/>
    <mergeCell ref="A25:D25"/>
    <mergeCell ref="E25:M25"/>
    <mergeCell ref="M19:M22"/>
    <mergeCell ref="M28:M31"/>
    <mergeCell ref="K27:L27"/>
    <mergeCell ref="K18:L18"/>
    <mergeCell ref="E15:M15"/>
    <mergeCell ref="E16:M16"/>
    <mergeCell ref="E17:M17"/>
    <mergeCell ref="A15:D15"/>
    <mergeCell ref="A16:D16"/>
    <mergeCell ref="A17:D17"/>
    <mergeCell ref="H4:M10"/>
    <mergeCell ref="C7:F7"/>
    <mergeCell ref="C8:F8"/>
    <mergeCell ref="A2:M2"/>
    <mergeCell ref="A3:M3"/>
    <mergeCell ref="C5:F5"/>
    <mergeCell ref="C6:F6"/>
    <mergeCell ref="C4:D4"/>
    <mergeCell ref="C9:F9"/>
    <mergeCell ref="C10:F10"/>
    <mergeCell ref="A14:M14"/>
    <mergeCell ref="A26:D26"/>
    <mergeCell ref="E26:M26"/>
  </mergeCells>
  <dataValidations disablePrompts="1" count="2">
    <dataValidation type="list" allowBlank="1" showInputMessage="1" showErrorMessage="1" sqref="E4">
      <formula1>INDIRECT("Procesos")</formula1>
    </dataValidation>
    <dataValidation type="list" allowBlank="1" showInputMessage="1" showErrorMessage="1" sqref="D19:D22 D28:D31 D37:D40 D46:D49 D55:D58 D64:D67 D73:D76 D82:D85 D91:D94 D100:D103 D109:D112 D118:D121 D127:D130 D136:D139 D145:D148 D154:D157 D163:D166">
      <formula1>INDIRECT("Aplica")</formula1>
    </dataValidation>
  </dataValidations>
  <pageMargins left="0.70866141732283472" right="0.70866141732283472" top="0.74803149606299213" bottom="0.74803149606299213" header="0.31496062992125984" footer="0.31496062992125984"/>
  <pageSetup paperSize="128" scale="39" fitToHeight="2" orientation="landscape" r:id="rId1"/>
  <headerFooter>
    <oddFooter>&amp;L&amp;10F. Versión 4                           
Fecha: 2017-08-03     &amp;9                  
&amp;C&amp;10Si este documento se encuentra impreso no se garantiza su vigencia.            
La versión vigente reposa en el Sistema Integrado de Gestión (Intranet). 
&amp;R&amp;10&amp;P</oddFooter>
  </headerFooter>
  <rowBreaks count="1" manualBreakCount="1">
    <brk id="42" max="16383" man="1"/>
  </rowBreaks>
  <colBreaks count="1" manualBreakCount="1">
    <brk id="13" max="3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Botón3_Haga_clic_en">
                <anchor moveWithCells="1" sizeWithCells="1">
                  <from>
                    <xdr:col>5</xdr:col>
                    <xdr:colOff>19050</xdr:colOff>
                    <xdr:row>3</xdr:row>
                    <xdr:rowOff>19050</xdr:rowOff>
                  </from>
                  <to>
                    <xdr:col>5</xdr:col>
                    <xdr:colOff>1562100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Botón5_Haga_clic_en">
                <anchor moveWithCells="1" sizeWithCells="1">
                  <from>
                    <xdr:col>6</xdr:col>
                    <xdr:colOff>657225</xdr:colOff>
                    <xdr:row>3</xdr:row>
                    <xdr:rowOff>47625</xdr:rowOff>
                  </from>
                  <to>
                    <xdr:col>6</xdr:col>
                    <xdr:colOff>2305050</xdr:colOff>
                    <xdr:row>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Hoja1</vt:lpstr>
      <vt:lpstr>Hoja2</vt:lpstr>
      <vt:lpstr>ANS-Evaluación Independiente</vt:lpstr>
      <vt:lpstr>Aplica</vt:lpstr>
      <vt:lpstr>'ANS-Evaluación Independiente'!Área_de_impresión</vt:lpstr>
      <vt:lpstr>Procesos</vt:lpstr>
      <vt:lpstr>Tipo_de_Producto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Juanito Felipe Romero</dc:creator>
  <cp:lastModifiedBy>Diana Maritza Buenhombre Guerrero</cp:lastModifiedBy>
  <cp:lastPrinted>2017-08-09T21:46:55Z</cp:lastPrinted>
  <dcterms:created xsi:type="dcterms:W3CDTF">2017-03-25T23:22:29Z</dcterms:created>
  <dcterms:modified xsi:type="dcterms:W3CDTF">2017-08-09T21:48:40Z</dcterms:modified>
</cp:coreProperties>
</file>