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defaultThemeVersion="124226"/>
  <bookViews>
    <workbookView xWindow="0" yWindow="0" windowWidth="15360" windowHeight="1530" tabRatio="862"/>
  </bookViews>
  <sheets>
    <sheet name="PAA 14 SEPT" sheetId="81" r:id="rId1"/>
  </sheets>
  <externalReferences>
    <externalReference r:id="rId2"/>
    <externalReference r:id="rId3"/>
    <externalReference r:id="rId4"/>
    <externalReference r:id="rId5"/>
  </externalReferences>
  <definedNames>
    <definedName name="_xlnm._FilterDatabase" localSheetId="0" hidden="1">'PAA 14 SEPT'!$A$19:$JO$19</definedName>
    <definedName name="_xlnm.Print_Area" localSheetId="0">'PAA 14 SEPT'!$A$1:$JO$367</definedName>
    <definedName name="_xlnm.Print_Titles" localSheetId="0">'PAA 14 SEPT'!$19:$19</definedName>
    <definedName name="Z_D25A11FE_C2CC_4D7C_89A9_026E2FA55D90_.wvu.Cols" localSheetId="0" hidden="1">'PAA 14 SEPT'!#REF!</definedName>
    <definedName name="Z_D25A11FE_C2CC_4D7C_89A9_026E2FA55D90_.wvu.FilterData" localSheetId="0" hidden="1">'PAA 14 SEPT'!$B$19:$BA$133</definedName>
    <definedName name="Z_D25A11FE_C2CC_4D7C_89A9_026E2FA55D90_.wvu.Rows" localSheetId="0" hidden="1">'PAA 14 SEPT'!$233:$1048576,'PAA 14 SEPT'!#REF!</definedName>
  </definedNames>
  <calcPr calcId="145621"/>
</workbook>
</file>

<file path=xl/calcChain.xml><?xml version="1.0" encoding="utf-8"?>
<calcChain xmlns="http://schemas.openxmlformats.org/spreadsheetml/2006/main">
  <c r="M299" i="81" l="1"/>
  <c r="Y293" i="81"/>
  <c r="Z293" i="81" s="1"/>
  <c r="L288" i="81"/>
  <c r="L287" i="81"/>
  <c r="L286" i="81"/>
  <c r="Y285" i="81"/>
  <c r="Z285" i="81" s="1"/>
  <c r="Y282" i="81"/>
  <c r="Y281" i="81"/>
  <c r="Y279" i="81"/>
  <c r="Y277" i="81"/>
  <c r="Y276" i="81"/>
  <c r="Y275" i="81"/>
  <c r="Y274" i="81"/>
  <c r="Y273" i="81"/>
  <c r="Z273" i="81" s="1"/>
  <c r="Y272" i="81"/>
  <c r="Y271" i="81"/>
  <c r="Y270" i="81"/>
  <c r="Y269" i="81"/>
  <c r="Y268" i="81"/>
  <c r="Y267" i="81"/>
  <c r="Y266" i="81"/>
  <c r="Y265" i="81"/>
  <c r="Y264" i="81"/>
  <c r="Y263" i="81"/>
  <c r="Y262" i="81"/>
  <c r="Y261" i="81"/>
  <c r="Y260" i="81"/>
  <c r="L260" i="81"/>
  <c r="Y259" i="81"/>
  <c r="L259" i="81"/>
  <c r="Y258" i="81"/>
  <c r="L258" i="81"/>
  <c r="Y257" i="81"/>
  <c r="Y254" i="81"/>
  <c r="Y253" i="81"/>
  <c r="Y252" i="81"/>
  <c r="Y251" i="81"/>
  <c r="Y250" i="81"/>
  <c r="Y249" i="81"/>
  <c r="Y248" i="81"/>
  <c r="Y247" i="81"/>
  <c r="Y246" i="81"/>
  <c r="Y245" i="81"/>
  <c r="Y244" i="81"/>
  <c r="Y243" i="81"/>
  <c r="Y242" i="81"/>
  <c r="Y241" i="81"/>
  <c r="Y240" i="81"/>
  <c r="Y239" i="81"/>
  <c r="Y238" i="81"/>
  <c r="Y237" i="81"/>
  <c r="Y236" i="81"/>
  <c r="Y235" i="81"/>
  <c r="Y234" i="81"/>
  <c r="X233" i="81"/>
  <c r="Y233" i="81" s="1"/>
  <c r="Y232" i="81"/>
  <c r="Y231" i="81"/>
  <c r="L230" i="81"/>
  <c r="Y228" i="81"/>
  <c r="Y227" i="81"/>
  <c r="Y226" i="81"/>
  <c r="Y225" i="81"/>
  <c r="Y224" i="81"/>
  <c r="Y223" i="81"/>
  <c r="Y222" i="81"/>
  <c r="Y221" i="81"/>
  <c r="Y220" i="81"/>
  <c r="Y219" i="81"/>
  <c r="Y218" i="81"/>
  <c r="Y217" i="81"/>
  <c r="Y216" i="81"/>
  <c r="Y212" i="81"/>
  <c r="Y210" i="81"/>
  <c r="Y209" i="81"/>
  <c r="Y208" i="81"/>
  <c r="Y207" i="81"/>
  <c r="Y206" i="81"/>
  <c r="Y205" i="81"/>
  <c r="Y204" i="81"/>
  <c r="Y203" i="81"/>
  <c r="Y202" i="81"/>
  <c r="Y201" i="81"/>
  <c r="Y200" i="81"/>
  <c r="Y199" i="81"/>
  <c r="Y198" i="81"/>
  <c r="Y197" i="81"/>
  <c r="Y196" i="81"/>
  <c r="Y195" i="81"/>
  <c r="Y194" i="81"/>
  <c r="Y193" i="81"/>
  <c r="Y192" i="81"/>
  <c r="Y191" i="81"/>
  <c r="Y190" i="81"/>
  <c r="Y189" i="81"/>
  <c r="Y188" i="81"/>
  <c r="Y187" i="81"/>
  <c r="Y186" i="81"/>
  <c r="Y185" i="81"/>
  <c r="Y184" i="81"/>
  <c r="Y183" i="81"/>
  <c r="Y182" i="81"/>
  <c r="Y181" i="81"/>
  <c r="Y180" i="81"/>
  <c r="Y179" i="81"/>
  <c r="Y178" i="81"/>
  <c r="Y177" i="81"/>
  <c r="Y176" i="81"/>
  <c r="Y175" i="81"/>
  <c r="Y174" i="81"/>
  <c r="Z174" i="81" s="1"/>
  <c r="Y173" i="81"/>
  <c r="Y172" i="81"/>
  <c r="Y171" i="81"/>
  <c r="Y170" i="81"/>
  <c r="Y169" i="81"/>
  <c r="Y168" i="81"/>
  <c r="Y167" i="81"/>
  <c r="Y166" i="81"/>
  <c r="Y165" i="81"/>
  <c r="Y164" i="81"/>
  <c r="X163" i="81"/>
  <c r="Y163" i="81" s="1"/>
  <c r="Y162" i="81"/>
  <c r="Y161" i="81"/>
  <c r="Y160" i="81"/>
  <c r="AP158" i="81"/>
  <c r="Y155" i="81"/>
  <c r="Y154" i="81"/>
  <c r="AP153" i="81"/>
  <c r="Y153" i="81"/>
  <c r="Y152" i="81"/>
  <c r="Y151" i="81"/>
  <c r="Y150" i="81"/>
  <c r="Y149" i="81"/>
  <c r="Y148" i="81"/>
  <c r="AP147" i="81"/>
  <c r="Y147" i="81"/>
  <c r="Y146" i="81"/>
  <c r="AP145" i="81"/>
  <c r="Y145" i="81"/>
  <c r="Y144" i="81"/>
  <c r="Y143" i="81"/>
  <c r="Y142" i="81"/>
  <c r="Y141" i="81"/>
  <c r="Y140" i="81"/>
  <c r="Y139" i="81"/>
  <c r="Y138" i="81"/>
  <c r="Y137" i="81"/>
  <c r="Y136" i="81"/>
  <c r="Y135" i="81"/>
  <c r="Y134" i="81"/>
  <c r="Y133" i="81"/>
  <c r="Y132" i="81"/>
  <c r="Y131" i="81"/>
  <c r="AT130" i="81"/>
  <c r="AP130" i="81"/>
  <c r="Y130" i="81"/>
  <c r="Y129" i="81"/>
  <c r="Y128" i="81"/>
  <c r="Y127" i="81"/>
  <c r="Y126" i="81"/>
  <c r="AP125" i="81"/>
  <c r="Y125" i="81"/>
  <c r="AP124" i="81"/>
  <c r="Y124" i="81"/>
  <c r="AP123" i="81"/>
  <c r="Y123" i="81"/>
  <c r="Y122" i="81"/>
  <c r="Y120" i="81"/>
  <c r="AP119" i="81"/>
  <c r="Y119" i="81"/>
  <c r="L119" i="81"/>
  <c r="AP118" i="81"/>
  <c r="Y118" i="81"/>
  <c r="L118" i="81"/>
  <c r="Y117" i="81"/>
  <c r="L117" i="81"/>
  <c r="Y116" i="81"/>
  <c r="L116" i="81"/>
  <c r="AP115" i="81"/>
  <c r="Y115" i="81"/>
  <c r="L115" i="81"/>
  <c r="Y114" i="81"/>
  <c r="AP113" i="81"/>
  <c r="Y113" i="81"/>
  <c r="L113" i="81"/>
  <c r="AP112" i="81"/>
  <c r="Y112" i="81"/>
  <c r="L112" i="81"/>
  <c r="Y111" i="81"/>
  <c r="AP110" i="81"/>
  <c r="Y110" i="81"/>
  <c r="L110" i="81"/>
  <c r="Y109" i="81"/>
  <c r="Y107" i="81"/>
  <c r="L106" i="81"/>
  <c r="Y105" i="81"/>
  <c r="Y104" i="81"/>
  <c r="Y103" i="81"/>
  <c r="Y102" i="81"/>
  <c r="Y101" i="81"/>
  <c r="Y100" i="81"/>
  <c r="Y99" i="81"/>
  <c r="Y98" i="81"/>
  <c r="Y97" i="81"/>
  <c r="Y96" i="81"/>
  <c r="Y95" i="81"/>
  <c r="Y94" i="81"/>
  <c r="Y93" i="81"/>
  <c r="Y92" i="81"/>
  <c r="Y91" i="81"/>
  <c r="Y90" i="81"/>
  <c r="Y89" i="81"/>
  <c r="Y88" i="81"/>
  <c r="Y87" i="81"/>
  <c r="Y86" i="81"/>
  <c r="Y85" i="81"/>
  <c r="Y84" i="81"/>
  <c r="Y83" i="81"/>
  <c r="Y82" i="81"/>
  <c r="Y81" i="81"/>
  <c r="Y80" i="81"/>
  <c r="AT79" i="81"/>
  <c r="Y79" i="81"/>
  <c r="AT78" i="81"/>
  <c r="Y78" i="81"/>
  <c r="AP77" i="81"/>
  <c r="Y77" i="81"/>
  <c r="Y76" i="81"/>
  <c r="Y75" i="81"/>
  <c r="Y74" i="81"/>
  <c r="Y73" i="81"/>
  <c r="Y72" i="81"/>
  <c r="Y71" i="81"/>
  <c r="Y70" i="81"/>
  <c r="AP69" i="81"/>
  <c r="Y69" i="81"/>
  <c r="Y68" i="81"/>
  <c r="Y67" i="81"/>
  <c r="Y66" i="81"/>
  <c r="Y65" i="81"/>
  <c r="Y64" i="81"/>
  <c r="Y63" i="81"/>
  <c r="Y62" i="81"/>
  <c r="Y61" i="81"/>
  <c r="Y60" i="81"/>
  <c r="Y59" i="81"/>
  <c r="Y58" i="81"/>
  <c r="L58" i="81"/>
  <c r="Y57" i="81"/>
  <c r="Y56" i="81"/>
  <c r="AP55" i="81"/>
  <c r="Y55" i="81"/>
  <c r="AP54" i="81"/>
  <c r="Y54" i="81"/>
  <c r="AP53" i="81"/>
  <c r="Y53" i="81"/>
  <c r="Y52" i="81"/>
  <c r="AP51" i="81"/>
  <c r="Y51" i="81"/>
  <c r="Y50" i="81"/>
  <c r="Y49" i="81"/>
  <c r="Y48" i="81"/>
  <c r="Y47" i="81"/>
  <c r="Y46" i="81"/>
  <c r="Y45" i="81"/>
  <c r="Y44" i="81"/>
  <c r="Y43" i="81"/>
  <c r="Y42" i="81"/>
  <c r="Y41" i="81"/>
  <c r="Y40" i="81"/>
  <c r="Y39" i="81"/>
  <c r="Y38" i="81"/>
  <c r="Y37" i="81"/>
  <c r="Y34" i="81"/>
  <c r="Y33" i="81"/>
  <c r="Y30" i="81"/>
  <c r="Y29" i="81"/>
  <c r="Y28" i="81"/>
  <c r="Y27" i="81"/>
  <c r="Y26" i="81"/>
  <c r="Y25" i="81"/>
  <c r="Y24" i="81"/>
  <c r="Y23" i="81"/>
  <c r="Y22" i="81"/>
  <c r="Y21" i="81"/>
  <c r="Y20" i="81"/>
  <c r="AD18" i="81"/>
  <c r="AC18" i="81"/>
  <c r="AB18" i="81"/>
  <c r="AA18" i="81"/>
  <c r="W18" i="81"/>
  <c r="M18" i="81"/>
  <c r="X18" i="81" l="1"/>
  <c r="L18" i="81"/>
  <c r="Y17" i="81"/>
  <c r="Y18" i="81"/>
  <c r="W16" i="81" s="1"/>
  <c r="Z17" i="81"/>
  <c r="Z18" i="81"/>
</calcChain>
</file>

<file path=xl/sharedStrings.xml><?xml version="1.0" encoding="utf-8"?>
<sst xmlns="http://schemas.openxmlformats.org/spreadsheetml/2006/main" count="6521" uniqueCount="1811">
  <si>
    <t>PLAN ANUAL DE ADQUISICIONES</t>
  </si>
  <si>
    <t>A. INFORMACIÓN GENERAL DE LA ENTIDAD</t>
  </si>
  <si>
    <t>Nombre</t>
  </si>
  <si>
    <t>DEPARTAMENTO ADMINISTRATIVO DE LA FUNCION PUBLICA</t>
  </si>
  <si>
    <r>
      <rPr>
        <sz val="11"/>
        <color theme="1"/>
        <rFont val="Calibri"/>
        <family val="2"/>
        <scheme val="minor"/>
      </rPr>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r>
  </si>
  <si>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</si>
  <si>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</si>
  <si>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</si>
  <si>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</si>
  <si>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</si>
  <si>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</si>
  <si>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</si>
  <si>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</si>
  <si>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</si>
  <si>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</si>
  <si>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</si>
  <si>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</si>
  <si>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</si>
  <si>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</si>
  <si>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Dependencia</t>
  </si>
  <si>
    <t>Códigos UNSPSC</t>
  </si>
  <si>
    <t>Fecha estimada de inicio de proceso de selección</t>
  </si>
  <si>
    <t xml:space="preserve">Modalidad de selección </t>
  </si>
  <si>
    <t>Rubro</t>
  </si>
  <si>
    <t>Fuente de los recursos</t>
  </si>
  <si>
    <t>Valor total estimado</t>
  </si>
  <si>
    <t>Valor estimado en la vigencia actual</t>
  </si>
  <si>
    <t>¿Se requieren vigencias futuras?</t>
  </si>
  <si>
    <t>Estado de solicitud de vigencias futuras</t>
  </si>
  <si>
    <t>Datos de contacto del responsable</t>
  </si>
  <si>
    <t>No. 
CTO</t>
  </si>
  <si>
    <t xml:space="preserve">FECHA DE SUSCRIPCION </t>
  </si>
  <si>
    <t>OBJETO</t>
  </si>
  <si>
    <t>TIPO DE CONTRATO</t>
  </si>
  <si>
    <t>FORMA DE PAGO</t>
  </si>
  <si>
    <t>PRESUPUESTO DE FUNCIONAMIENTO</t>
  </si>
  <si>
    <t>REGISTRO PRESUPUESTAL</t>
  </si>
  <si>
    <t>ASEGURADORA</t>
  </si>
  <si>
    <t>FECHA DE APROBACION PÓLIZA</t>
  </si>
  <si>
    <t>PLAZO DE EJECUCION</t>
  </si>
  <si>
    <t>FECHA DE INICIO</t>
  </si>
  <si>
    <t>FECHA DE TERMINACION</t>
  </si>
  <si>
    <t xml:space="preserve">AREA DEL SUPERVISOR </t>
  </si>
  <si>
    <t>PAGO ENERO</t>
  </si>
  <si>
    <t>PAGO FEBRERO</t>
  </si>
  <si>
    <t>PAGO MARZO</t>
  </si>
  <si>
    <t xml:space="preserve">PAGO ABRIL </t>
  </si>
  <si>
    <t>PAGO MAYO</t>
  </si>
  <si>
    <t>PAGO JUNIO</t>
  </si>
  <si>
    <t>PAGO JULIO</t>
  </si>
  <si>
    <t>PAGO AGOSTO</t>
  </si>
  <si>
    <t>PAGO SEPTIEMBRE</t>
  </si>
  <si>
    <t>PAGO OCTUBRE</t>
  </si>
  <si>
    <t>PAGO NOVIEMBRE</t>
  </si>
  <si>
    <t>PAGO DICEMBRE</t>
  </si>
  <si>
    <t>FUNCIONAMIENTO</t>
  </si>
  <si>
    <t>N/A</t>
  </si>
  <si>
    <t>Prestar el servicio de mantenimiento preventivo y correctivo a los equipos y sistemas hidrosanitarios y complementarios del edificio sede, que sean de propiedad de la Función Pública.</t>
  </si>
  <si>
    <t>2 0 4 5 2 MANTENIMIENTO DE BIENES MUEBLES, EQUIPOS Y ENSERES</t>
  </si>
  <si>
    <t>Prestar el servicio de mantenimiento preventivo y correctivo de la central telefónica digital (DBS) y del sistema de procesamiento de voz o guía de voz, de los equipos del edificio sede de la Función Pública.</t>
  </si>
  <si>
    <t>2 0 4 5 5 MANTENIMIENTO EQUIPO COMUNICACIÓN Y COMPUTACION</t>
  </si>
  <si>
    <t>Roger Quirama García Tel 334 40 80 Ext. 205</t>
  </si>
  <si>
    <t>Claudia Patricia Hernandez Tel 3344080 ext 158</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</si>
  <si>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</si>
  <si>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</si>
  <si>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</si>
  <si>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</si>
  <si>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6 8 OTROS COMUNICACIONES Y TRANSPORTE</t>
  </si>
  <si>
    <t>Juan Pablo Caicedo Montaña  Tel 3344080 ext 208</t>
  </si>
  <si>
    <t>2 0 4 21 4 SERVICIOS DE BIENESTAR SOCIAL</t>
  </si>
  <si>
    <t>2 0 4 1 8 SOFTWARE</t>
  </si>
  <si>
    <t>2 0 4 4 20 REPUESTOS</t>
  </si>
  <si>
    <t>Adquisición de elementos de Ferreteria para la entidad.</t>
  </si>
  <si>
    <t>2 0 4 21 8 SERVICIOS PARA ESTIMULOS</t>
  </si>
  <si>
    <t>2 0 4 5 1 MANTENIMIENTO DE BIENES INMUEBLES</t>
  </si>
  <si>
    <t>www.funcionpublica.gov.co</t>
  </si>
  <si>
    <t>GLOBAL</t>
  </si>
  <si>
    <t>CONTRATACION DIRECTA</t>
  </si>
  <si>
    <t>SI</t>
  </si>
  <si>
    <t>Para trámite</t>
  </si>
  <si>
    <t xml:space="preserve">ACUERDO MARCO DE PRECIOS </t>
  </si>
  <si>
    <t>NO</t>
  </si>
  <si>
    <t>Julian Mauricio Martinez Tel 3344080 Ext. 123</t>
  </si>
  <si>
    <t xml:space="preserve">Adquisición de la dotación de labor y elementos de trabajo (batas, overoles y botas) para los servidores de la Función Pública. </t>
  </si>
  <si>
    <t>Luz Mary Riaño Tel 334 27 71 Ext. 110</t>
  </si>
  <si>
    <t>Adquisición de llantas, necesarias para el normal funcionamiento del parque automotor de la FUNCION PUBLICA</t>
  </si>
  <si>
    <t>GRANDES SUPERFICIES</t>
  </si>
  <si>
    <t>2 0 4 4 6 LLANTAS Y ACCESORIOS</t>
  </si>
  <si>
    <t>Adquisición de elementos de aseo</t>
  </si>
  <si>
    <t>MÍNIMA CUANTÍA</t>
  </si>
  <si>
    <t>Adquisición productos de cafetería</t>
  </si>
  <si>
    <t>Prestacion del servicio de Aseo y Cafeteria para el edificio Sede del Departamento</t>
  </si>
  <si>
    <t>2 0 4 5 8 SERVICIO DE ASEO</t>
  </si>
  <si>
    <t>2 0 4 6 2 CORREO</t>
  </si>
  <si>
    <t>Prestar el servicio de custodia, transporte y almacenamiento externo de los medios magnéticos que contienen las copias de respaldo de la información del Departamento, de acuerdo con las condiciones técnicas establecidas en los Estudios Previos</t>
  </si>
  <si>
    <t>UNIDAD</t>
  </si>
  <si>
    <t>CONTRATACIÓN DIRECTA</t>
  </si>
  <si>
    <t>2 0 4 7 6 OTROS GASTOS POR IMPRESOS Y PUBLICACIONES</t>
  </si>
  <si>
    <t>Adquisición de SOAT</t>
  </si>
  <si>
    <t>2 0 4 9 4 SEGURO DE INCENDIO
2 0 4 9 7 SEGUROS EQUIPOS ELECTRICOS
2 0 4 9 8 SEGURO RESPONSABILIDAD CIVIL
2 0 4 9 9 SEGURO SUSTRACCION Y HURTO
2 0 4 9 13 OTROS SEGUROS</t>
  </si>
  <si>
    <t>Nohora Constanza Siabato Tel 3344080 Ext. 139</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</si>
  <si>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</si>
  <si>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</si>
  <si>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</si>
  <si>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Vigilancia Judicial</t>
  </si>
  <si>
    <t>1 0 2 12 HONORARIOS</t>
  </si>
  <si>
    <t>Prestar servicios profesionales para apoyar tecnicamente la etapa precontractual y contractual del contrato que resulte del proceso de selección cuyo objeto lo constituye la realización de los estudios necesarios, para la adquisición y puesta en funcionamiento de dos ascensores para el edificio sede la función pública</t>
  </si>
  <si>
    <t>C-123-1000-5 RECURSO 10</t>
  </si>
  <si>
    <t>INVERSIÓN</t>
  </si>
  <si>
    <t>CONCURSO DE MERITOS</t>
  </si>
  <si>
    <t>Julian Mauricio Martinez Tel 3344080 Ext. 124</t>
  </si>
  <si>
    <t xml:space="preserve">44122101 44121503 44121605 44121612 44121615 44121618 44121619 44121621 44121630 44121634 44121701 44121702 44121704 44121706 44121716 44121804 44121902 44121905 44122003 44122011 44122104 44122107 </t>
  </si>
  <si>
    <t>Prestar los Servicios Profesionales para apoyar el proceso de elaboración del Plan de Acción Institucional 2016 en los temas relacionados con: Participación, Transparencia y Servicio al Ciudadano</t>
  </si>
  <si>
    <t>Prestar los Servicios Profesionales en la Subdirección para apoyar la planeación, producción de reportes e informes sobre la propuesta del modelo de servicio al ciudadano, la estrategia de racionalización de trámites y el Espacio Virtual de Asesoría</t>
  </si>
  <si>
    <t>Prestar los Servicios Profesionales para apoyar el diseño y validación de una metodología de asistencia técnica a entidades nacionales y territoriales, para la implementación de la estrategia de Enlace Estado-Ciudadano en los temas de Participación Ciudadana en la Gestión, Transparencia y Servicio al Ciudadano, del Departamento Administrativo de la Función Pública.</t>
  </si>
  <si>
    <t>Prestar los Servicios Profesionales en la Dirección General, para apoyar la elaboración del diagnóstico, la caracterización y el cronograma anual como la actualización de la Estrategia de Gestión Internacional de Función Pública</t>
  </si>
  <si>
    <t xml:space="preserve">Prestar servicios profesionales en la Dirección para apoyar la gestión de las actividades relacionadas con los componentes de visibilidad, cooperación técnica y financiera y de formación contemplados en la Estrategia de Gestión Internacional al interior de la entidad, en el marco del Proyecto de Inversión </t>
  </si>
  <si>
    <t>Prestar los servicios profesionales en la Función Pública, para apoyar en el proyecto diversidad.</t>
  </si>
  <si>
    <t>Prestar los Servicios Profesionales en la Dirección de Control Interno y Racionalización de Trámites de la Función Pública, con el fin de apoyar la implementación de las estrategias definidas para validar y difundir en el territorio , las experiencias vigentes que se encuentran registradas en el Banco de Éxitos y validar las experiencias que se postulen en el Premio Nacional de Alta Gerencia para el 2016.</t>
  </si>
  <si>
    <t>Prestar los servicios Profesionales en la Subdirección, para apoyar el seguimiento y control en los aspectos técnico, administrativo y financiero, derivados del proyecto MEJORAMIENTO, FORTALECIMIENTO PARA EL DESARROLLO DE LAS POLITICAS PUBLICAS. NACIONAL.</t>
  </si>
  <si>
    <t>Evaluación cuantitativa con información estadística relevante, sobre el Empleo Público y sus características en Colombia</t>
  </si>
  <si>
    <t xml:space="preserve">Prestar los servicios profesionales en la Dirección General de la Función Pública, para apoyar en la ejecución del Proyecto “Pedagogía de paz y cambio cultural” en el territorio , en el marco del Proyecto de Inversión </t>
  </si>
  <si>
    <t>Selección y relatoría de los conceptos jurídicos y técnicos que ha emitido la Función Pública, y su concordancia con la normatividad, jurisprudencia y doctrina relevante del sector Función Pública.</t>
  </si>
  <si>
    <t>Prestar los Servicios Profesionales, para realizar la recopilación de normas y documentos jurídicos, extractos y reseñas de jurisprudencia</t>
  </si>
  <si>
    <t>Digitador - Prestar los Servicios de Apoyo a la Gestión en la Dirección Jurídica de la Función Pública, para realizar labores de digitación e ingreso de la información requerida para el Gestor Normativo</t>
  </si>
  <si>
    <t xml:space="preserve"> UNIDAD</t>
  </si>
  <si>
    <t>Adriana Daza Tel 3344080 Ett. 192</t>
  </si>
  <si>
    <t>C-123-1000-4 Recurso 10</t>
  </si>
  <si>
    <t>C-520-1403-1 Recurso 10</t>
  </si>
  <si>
    <t>C-520-1000-10 Recurso 10</t>
  </si>
  <si>
    <t>Prestar los Servicios Profesionales en la Función Pública, para apoyar la planeación y puesta en marcha de los objetivos y estrategias esbozadas en el capítulo de Buen Gobierno del Plan Nacional de Desarrollo, en el marco del Proyecto de Inversión denominado MEJORAMIENTO, FORTALECIMIENTO PARA EL DESARROLLO DE LAS POLITICAS PUBLICAS. NACIONAL.</t>
  </si>
  <si>
    <t>Prestar los servicios profesionales en la Función Pública, para apoyar la planeación y formulación de los proyectos, planes y programas que estén a cargo de la Subdirección y de las Direcciones Técnicas, en el marco del Proyecto de Inversión, "MEJORAMIENTO, FORTALECIMIENTO DE LA CAPACIDAD INSTITUCIONAL PARA EL DESARROLLO DE LAS POLÍTICAS PÚBLICAS NACIONAL".</t>
  </si>
  <si>
    <t>Prestar los Servicios Profesionales para fortalecer la presencia del Departamento Administrativo de la Función Pública en las redes sociales, en el marco del Proyecto de Inversión “MEJORAMIENTO, FORTALECIMIENTO DE LA CAPACIDAD INSTITUCIONAL PARA EL DESARROLLO DE LAS POLITICAS PUBLICAS. NACIONAL.</t>
  </si>
  <si>
    <t>Prestar los servicios de soporte y derechos de actualizacion de versiones, para la correcta operación de la mesa de servicio de la herramienta proactivaNET.</t>
  </si>
  <si>
    <t xml:space="preserve">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 (Desarrollador SUIT)
</t>
  </si>
  <si>
    <t>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 (Desarrollador FURAG)</t>
  </si>
  <si>
    <t>Prestar los Servicios Profesionales, para apoyar la ejecución de las actividades propias de la gestión, administración, seguimiento, documentación y control, requeridos para los Proyectos relacionados con los servicios y adquisiciones de componentes de Tecnología de la Información.</t>
  </si>
  <si>
    <t>Prestar los servicios profesionales para apoyar jurídicamente el Proyecto de Inversión denominado “Mejoramiento de la Gestión de las Políticas Públicas a Través de las Tecnologías de Información TICS” a cargo de la Oficina de Sistema del Departamento, en materia de Contratación Pública</t>
  </si>
  <si>
    <t>Prestar el servicio de soporte extendido del SIGEP para apalancar técnicamente los requerimientos de actualización, ajustes y/o mejoras que el departamento requiera, según la estrategia de despliegue  y puesta en operación del mismo</t>
  </si>
  <si>
    <t>Prestar los Servicios Profesionales, para apoyar la ejecución de las actividades propias de levantamiento de requerimientos, diseño, desarrollo, implementación y pruebas, documentación y control de cambios, requeridos para la visibilización de los sistemas de información de la función pública en dispositivos móviles.</t>
  </si>
  <si>
    <t xml:space="preserve">Selección Abreviada por subasta </t>
  </si>
  <si>
    <t>Contratación Directa</t>
  </si>
  <si>
    <t>MINIMA CUANTIA</t>
  </si>
  <si>
    <t xml:space="preserve">Prestar los Servicios Profesionales en el Departamento Administrativo de la Función Pública para aplicar una estrategia de comunicaciones a Servidores Públicos, en el marco del Proyecto de Inversión “MEJORAMIENTO, FORTALECIMIENTO DE LA CAPACIDAD INSTITUCIONAL PARA EL DESARROLLO DE LAS POLITICAS PUBLICAS. NACIONAL. </t>
  </si>
  <si>
    <t xml:space="preserve">Prestar los Servicios Profesionales para apoyar la implementación de la estrategia de comunicaciones externa y territorial del Departamento Administrativo de la Función Pública, en el marco del Proyecto de Inversión “DESARROLLO DE LA CAPACIDAD INSTITUCIONAL DE LAS ENTIDADES PÚBLICAS DEL ORDEN TERRITORIAL”. </t>
  </si>
  <si>
    <t>Prestar los Servicios Profesionales para apoyar la estrategia de comunicación con los servidores públicos a través de comunicación directa entre el Departamento Administrativo de la Función Pública y las entidades estatales, en el marco del Proyecto de Inversión “MEJORAMIENTO, FORTALECIMIENTO DE LA CAPACIDAD INSTITUCIONAL PARA EL DESARROLLO DE LAS POLITICAS PUBLICAS. NACIONAL.</t>
  </si>
  <si>
    <t>Prestar los Servicios Profesionales en la Dirección, para apoyar el diseño y la implementación de la segunda fase de la estrategia  de pedagogía y construcción de paz en la administración pública, en el marco del Proyecto de Inversión “MEJORAMIENTO, FORTALECIMIENTO DE LA CAPACIDAD INSTITUCIONAL PARA EL DESARROLLO DE LAS POLITICAS PUBLICAS. NACIONAL.</t>
  </si>
  <si>
    <t xml:space="preserve">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 </t>
  </si>
  <si>
    <t>Prestar los Servicios Profesionales en la Dirección, para coordinar el diseño y la implementación de la segunda fase de la estrategia  de pedagogía y construcción de paz en la administración pública,  en el marco del Proyecto de Inversión “MEJORAMIENTO, FORTALECIMIENTO DE LA CAPACIDAD INSTITUCIONAL PARA EL DESARROLLO DE LAS POLÍTICAS PÚBLICAS. NACIONAL”.</t>
  </si>
  <si>
    <t>Prestar los Servicios Profesionales en la Subdirección, para apoyar la gestión de los procesos en la Estrategia de Gestión Territorial y el desarrollo de actividades de alistamiento para el inicio y puesta en marcha al interior de la entidad, en el marco del Proyecto de Inversión ¨DESARROLLO CAPACIDAD INSTITUCIONAL DE LAS ENTIDADES PÚBLICAS DEL ORDEN TERRITORIAL¨.</t>
  </si>
  <si>
    <t>Prestar los Servicios Profesionales en la Subdirección,  para apoyar la  gestión, dar orientaciones y lineamientos para la puesta en marcha de la Estrategia de Gestión Territorial al interior de la entidad, en el marco del Proyecto de Inversión “DESARROLLO CAPACIDAD INSTITUCIONAL DE LAS ENTIDADES PÚBLICAS DEL ORDEN TERRITORIAL”.</t>
  </si>
  <si>
    <t>81112201
81112202
81112204</t>
  </si>
  <si>
    <t>53101902
53102102
53101904
53111501
 53111601
53111601</t>
  </si>
  <si>
    <t>53131608 
14111704
42132205
70141504</t>
  </si>
  <si>
    <t>50161814
50201706</t>
  </si>
  <si>
    <t>39101605
39111801</t>
  </si>
  <si>
    <t>72101510
72101511
72101509</t>
  </si>
  <si>
    <t>78111502
90121502</t>
  </si>
  <si>
    <t>80141625
80111502</t>
  </si>
  <si>
    <t>ENERO</t>
  </si>
  <si>
    <t>OCTUBRE</t>
  </si>
  <si>
    <t>MARZO</t>
  </si>
  <si>
    <t>MAYO</t>
  </si>
  <si>
    <t>SEPTIEMBRE</t>
  </si>
  <si>
    <t>ABRIL</t>
  </si>
  <si>
    <t>JUNIO</t>
  </si>
  <si>
    <t>FEBRERO</t>
  </si>
  <si>
    <t>AGOSTO</t>
  </si>
  <si>
    <t>Adquisición del programa de seguros y poliza de responsabilidad civil de servidores públicos</t>
  </si>
  <si>
    <t>Julian Mauricio Martinez Tel 3344080 Ext. 125</t>
  </si>
  <si>
    <t>Julian Mauricio Martinez Tel 3344080 Ext. 126</t>
  </si>
  <si>
    <t>72102900 72101500 72101507</t>
  </si>
  <si>
    <t>Contratación para la implementación del servicio de CRM de la entidad según las caractarísricas señaladas en el ánexo técnico.</t>
  </si>
  <si>
    <t xml:space="preserve">Prestar los Servicios Profesionales en LA FUNCIÓN PÚBLICA, para la actualización, soporte y monitoreo del procedimiento de construcción y mantenimiento del Micrositio Web, denominado  Espacio Virtual de Asesoría – EVA del Departamento Administrativo de la Función Pública, con cargo al Proyecto de Inversión denominado “Mejoramiento de la Gestión de las Políticas Públicas a Través de las Tecnologías de Información TICS”. </t>
  </si>
  <si>
    <t>Prestar los servicios profesionales en LA FUNCIÓN PÚBLICA, para el mantenimiento, soporte, actualización, ajuste y monitoreo del Micrositio Web, denominado Espacio Virtual de Asesoría – EVA del Departamento Administrativo de la Función Pública, teniendo en cuenta los lineamientos de Gobierno en Línea, con cargo al Proyecto de Inversión denominado “Mejoramiento de la Gestión de las Políticas Públicas a Través de las Tecnologías de Información TICS”.</t>
  </si>
  <si>
    <t>Prestar los Servicios Profesionales en la Función Pública, para realizar la actualización y transferencia de conocimiento de los lineamientos a seguir para la adecuada operación y mantenimiento de la aplicación “Gestor Normativo”, en el marco del Proyecto de Inversión “MEJORAMIENTO DE LA GESTION DE LAS POLITICAS PUBLICAS A TRAVES DE LAS TECNOLOGIAS DE INFORMACION TICS”.</t>
  </si>
  <si>
    <t>Prestar los Servicios Profesionales para apoyar y brindar el soporte técnico a la  FUNCIÓN PÚBLICA, en el mantenimiento, ajuste y actualización de la aplicación denominada “Gestor Normativo”, en el marco del Proyecto de Inversión “MEJORAMIENTO DE LA GESTION DE LAS POLITICAS PUBLICAS A TRAVES DE LAS TECNOLOGIAS DE INFORMACION TICS”.</t>
  </si>
  <si>
    <t>Herramienta de Chat para la Función Pública</t>
  </si>
  <si>
    <t>VIRGINIA GUEVARA</t>
  </si>
  <si>
    <t xml:space="preserve">Prestar los servicios profesionales en la Oficina Asesora de Planeación para la apropiación y mejoramiento funcional y documental del Sistema de Gestión Integrado de la Función Pública, en el marco del Proyecto de Inversión denominado: "MEJORAMIENTO, FORTALECIMIENTO DE LA CAPACIDAD INSTITUCIONAL PARA EL DESARROLLO DE LAS POLÍTICAS PÚBLICAS NACIONAL" 
</t>
  </si>
  <si>
    <t xml:space="preserve">Prestar los servicios profesionales en la Oficina Asesora de Planeación para apoyar la implementación de la segunda fase del Modelo de Gestión de la Información de la Función Pública y del modelo de seguimiento y evaluación integrados al modelo de operación institucional, en el marco del proyecto de inversión: "MEJORAMIENTO, FORTALECIMIENTO DE LA CAPACIDAD INSTITUCIONAL PARA EL DESARROLLO DE LAS POLÍTICAS PÚBLICAS NACIONAL" </t>
  </si>
  <si>
    <t>Prestar los Servicios Profesionales en LA FUNCIÓN PÚBLICA, para realizar los ajustes, aplicación de diseño instruccional , cargue de contenidos en el micrositio  y actualizaciones en el diseño del Gestor Normativo y del micrositio denominado Espacio Virtual de Asesoría - EVA de la Entidad, con cargo al Proyecto de Inversión denominado “Mejoramiento de la Gestión de las Políticas Públicas a Través de las Tecnologías de Información TICS”.</t>
  </si>
  <si>
    <t>Prestar los servicios profesionales en la Función Pública para el rediseño, desarrollo e implementación de la nueva aplicación WEB para el Banco de Éxitos, teniendo en cuenta los lineamientos de Gobierno en Línea, en el marco del Proyecto de Inversión.</t>
  </si>
  <si>
    <t>Prestar los servicios profesionales en la Dirección de Empleo Público, para apoyar en la actualización e implementación de la Política de Empleo Público, en el marco del Proyecto de Inversión, "MEJORAMIENTO, FORTALECIMIENTO DE LA CAPACIDAD INSTITUCIONAL PARA EL DESARROLLO DE LAS POLÍTICAS PÚBLICAS NACIONAL".</t>
  </si>
  <si>
    <t>PRESTACIÓN DE SERVICIOS</t>
  </si>
  <si>
    <t>Francisco Amézquita Tel  3344080 Ext  216. 5667649</t>
  </si>
  <si>
    <t>Prestar los servicios profesionales para la diagramación del informe de Ley de Cuotas y el documento de política dedatos personales enel marco del Proyecto de Inversión  “MEJORAMIENTO, FORTALECIMIENTO DE LA CAPACIDAD INSTITUCIONAL PARA EL DESARROLLO DE LAS POLITICAS PUBLICAS. NACIONAL.</t>
  </si>
  <si>
    <t>Prestar los servicios profesionales en la Subdirección para apoyar la aelaboración del plan de acción para la implementación de la Estrategia de Gestión Territorial, en el marco del Proyecto de Inversión “DESARROLLO CAPACIDAD INSTITUCIONAL DE LAS ENTIDADES PÚBLICAS DEL ORDEN TERRITORIAL”.</t>
  </si>
  <si>
    <t>Prestar sus servicios de apoyo a la gestión en el Grupo de Gestión Administrativa y Documental para la organización de las historias laborales y actualización del inventario documental correspondiente a los ex servidores del Departamento Administrativo de la Función Pública y en la revisión de las transferencias documentales primarias</t>
  </si>
  <si>
    <t>Prestar sus servicios de apoyo a la gestión en el Grupo de Gestión Administrativa y Documental en la organización y depuración de los archivos de gestión de las áreas misionales del Departamento Administrativo de la Función Pública que se le asignen y en la revisión de las transferencias documentales primarias.</t>
  </si>
  <si>
    <t xml:space="preserve">Prestar sus servicios de apoyo a la gestión en el Grupo de Gestión Administrativa y Documental en la revisión, clasificación y actualización de los archivos de gestión de las áreas del Departamento Administrativo de la Función Pública, de conformidad con los seguimientos realizados por parte del grupo enlace y en la revisión de las transferencias documentales primarias y  organización de archivos electrónicos.
</t>
  </si>
  <si>
    <t>Prestación de servicios profesionales para adelantar los procesos de selección meritocrática</t>
  </si>
  <si>
    <t xml:space="preserve">Contratar la Suscripción al soporte y actualización de venticuatro (24) Linux Red Hat Enterprise última versión, según las especificaciones mínimas establecidas en el Pliego de Condiciones. </t>
  </si>
  <si>
    <t>VALOR TOTAL DEL CTO</t>
  </si>
  <si>
    <t>CERTIFICADO DE RUBRO PRESUPUESTAL</t>
  </si>
  <si>
    <t>RUBRO</t>
  </si>
  <si>
    <t>FECHA DE EXPEDICION POLIZA</t>
  </si>
  <si>
    <t>SUPERVISOR</t>
  </si>
  <si>
    <t>001/2016</t>
  </si>
  <si>
    <t>ORGANIZACIÓN TERPEL S.A.</t>
  </si>
  <si>
    <t>Contratar el suministro de gasolina corriente en Estaciones de Servicio para el funcionamiento de los vehículos automotor por los cuales sea legalmente responsable la Función Pública.</t>
  </si>
  <si>
    <t>CONTRATO DE SUMINISTRO</t>
  </si>
  <si>
    <t>La Función Pública pagará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</si>
  <si>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1116 del  06 de Enero de 2016</t>
  </si>
  <si>
    <t>1216 DEL 08-Enero-2016</t>
  </si>
  <si>
    <t>Será hasta el treinta y uno (31) de diciembre de 2016, previo registro presupuestal y demás condiciones  establecidas en el Acuerdo Marco de Precios suscrito por Colombia Compra Eficiente.</t>
  </si>
  <si>
    <t>JULIAN MAURICIO MARTINEZ ALVARADO</t>
  </si>
  <si>
    <t>GRUPO DE SERVICIOS ADMINISTRATIVOS</t>
  </si>
  <si>
    <t>028/2016</t>
  </si>
  <si>
    <t>WILLSON FARFÁN SUAREZ</t>
  </si>
  <si>
    <t xml:space="preserve">Prestar los Servicios Profesionales en la Subdirección, para apoyar la gestión de los procesos en la Estrategia de Gestión Territorial y el desarrollo de actividades de alistamiento para el inicio y puesta en marcha al interior de la entidad, en el marco del Proyecto de Inversión ¨DESARROLLO CAPACIDAD INSTITUCIONAL DE LAS ENTIDADES PÚBLICAS DEL ORDEN TERRITORIAL¨. </t>
  </si>
  <si>
    <t>PRESTACION DE SERVICIOS PROFESIONALES</t>
  </si>
  <si>
    <t>Dos (2) mensualidades vencidas, cada una por valor de CUATRO MILLONES DE PESOS ($4’000.000) M/CTE</t>
  </si>
  <si>
    <r>
      <t>Certificado de Disponibilidad Presupuestal N° 58</t>
    </r>
    <r>
      <rPr>
        <sz val="12"/>
        <rFont val="Arial"/>
        <family val="2"/>
      </rPr>
      <t>16</t>
    </r>
    <r>
      <rPr>
        <sz val="12"/>
        <color theme="1"/>
        <rFont val="Arial"/>
        <family val="2"/>
      </rPr>
      <t xml:space="preserve"> del  14 de Enero de 2016</t>
    </r>
  </si>
  <si>
    <t>MEJORAMIENTO, CAPACIDAD INSTITUCIONAL DE LAS ENTIDADES PUBLICAS DEL ORDEN TERRITORIAL</t>
  </si>
  <si>
    <t>4816 DEL 19-Enero-2016</t>
  </si>
  <si>
    <t>Será dos (2) meses, contados a partir del perfeccionamiento del mismo, previo Registro Presupuestal.</t>
  </si>
  <si>
    <t xml:space="preserve">ADRIANA KATHERINE DAZA SIERRA  </t>
  </si>
  <si>
    <t>SUBDIRECCION</t>
  </si>
  <si>
    <t>002/2016</t>
  </si>
  <si>
    <t xml:space="preserve">FERNANDO AUGUSTO SEGURA RESTREPO </t>
  </si>
  <si>
    <t>Prestar los Servicios Profesionales para apoyar la definición de los planes y las actividades a adelantar por el Departamento Administrativo de la Función Pública, para la implementación de la estrategia de Enlace Estado – Ciudadano, en los temas relacionados con Participación Ciudadana en la Gestión Pública, Transparencia, Racionalización de Trámites y Servicio al Ciudadano durante el año 2016, en el marco del Proyecto de Inversión “MEJORAMIENTO, FORTALECIMIENTO DE LA CAPACIDAD INSTITUCIONAL PARA EL DESARROLLO DE LAS POLÍTICAS PÚBLICAS. NACIONAL”.</t>
  </si>
  <si>
    <t>Dos (2) mensualidades vencidas, previa presentación del informe de actividades, soporte del pago del Sistema de Seguridad Social Integral en Salud y Riesgos Laborales, verificación de la actualización de la hoja de vida en el SIGEP y expedición del certificado de recibido a satisfacción por parte del supervisor del contrato. PARÁGRAFO PRIMERO: Cualquier actividad adicional que se haga sin la debida autorización por parte del Supervisor del Contrato</t>
  </si>
  <si>
    <t>Certificado de Disponibilidad Presupuestal N° 1216 del  06 de Enero de 2016</t>
  </si>
  <si>
    <t>MEJORAMIENTO, FORTALECIMIENTO DE LA CAPACIDAD INSTITUCIONAL PARA EL DESARROLLO DE POLITICAS PUBLICAS. NACIONAL</t>
  </si>
  <si>
    <t>1316 DEL 08-Enero-2016</t>
  </si>
  <si>
    <t xml:space="preserve">Dos (2) meses, contados a partir del perfeccionamiento del mismo, previo registro presupuestal. </t>
  </si>
  <si>
    <t xml:space="preserve">ADRIANA KATHERINE DAZA SIERRA </t>
  </si>
  <si>
    <t>014/2016</t>
  </si>
  <si>
    <t>LAURA CAMILA RONDON LIZARAZO</t>
  </si>
  <si>
    <t>Dos (2) mensualidades vencidas, cada una por valor de DOS MILLONES TRECIENTOS MIL PESOS ($2’300.000.oo) M/CTE</t>
  </si>
  <si>
    <r>
      <t xml:space="preserve">Certificado de Disponibilidad Presupuestal N° </t>
    </r>
    <r>
      <rPr>
        <sz val="12"/>
        <rFont val="Arial"/>
        <family val="2"/>
      </rPr>
      <t>2016</t>
    </r>
    <r>
      <rPr>
        <sz val="12"/>
        <color theme="1"/>
        <rFont val="Arial"/>
        <family val="2"/>
      </rPr>
      <t xml:space="preserve"> del  06 de Enero de 2016</t>
    </r>
  </si>
  <si>
    <t>2416 DEL 08-Enero-2016</t>
  </si>
  <si>
    <t>015/2016</t>
  </si>
  <si>
    <t>CATALINA FONSECA VELANDIA</t>
  </si>
  <si>
    <t>Prestar los Servicios Profesionales en la Dirección General de la Función Pública, para apoyar el desarrollo del Modelo de Investigación de la Función Pública y la implementación del Modelo de Gestión del Conocimiento, en el marco del Proyecto de Inversión “MEJORAMIENTO, FORTALECIMIENTO DE LA CAPACIDAD INSTITUCIONAL PARA EL DESARROLLO DE LAS POLITICAS PUBLICAS. NACIONAL.”</t>
  </si>
  <si>
    <t>Dos (2) mensualidades vencidas, cada una por valor de DOS MILLONES QUINIENTOS MIL PESOS ($2’500.000.oo) M/CTE</t>
  </si>
  <si>
    <r>
      <t xml:space="preserve">Certificado de Disponibilidad Presupuestal N° </t>
    </r>
    <r>
      <rPr>
        <sz val="12"/>
        <rFont val="Arial"/>
        <family val="2"/>
      </rPr>
      <t>3816</t>
    </r>
    <r>
      <rPr>
        <sz val="12"/>
        <color theme="1"/>
        <rFont val="Arial"/>
        <family val="2"/>
      </rPr>
      <t xml:space="preserve"> del  08 de Enero de 2016</t>
    </r>
  </si>
  <si>
    <t>3216 DEL 15-Enero-2016</t>
  </si>
  <si>
    <t>DIEGO BELTRAN</t>
  </si>
  <si>
    <t>DIRECCION GENERAL</t>
  </si>
  <si>
    <t>007/2016</t>
  </si>
  <si>
    <t>MAUREEN GUERRERO GUTIERREZ</t>
  </si>
  <si>
    <t xml:space="preserve">Prestar los Servicios Profesionales en la Función Pública, para apoyar la implementación de la segunda fase, de la estrategia de pedagogía y construcción de paz en la administración pública, en el marco del Proyecto de Inversión “MEJORAMIENTO, FORTALECIMIENTO DE LA CAPACIDAD INSTITUCIONAL PARA EL DESARROLLO DE LAS POLITICAS PUBLICAS. NACIONAL”. </t>
  </si>
  <si>
    <t xml:space="preserve">Dos (2) mensualidades vencidas, cada una por valor de CINCO MILLONES DE PESOS ($5’000.000) M/CTE </t>
  </si>
  <si>
    <t>Certificado de Disponibilidad Presupuestal N° 1816 del  06 de Enero de 2016</t>
  </si>
  <si>
    <t>1816 DEL 08-Enero-2016</t>
  </si>
  <si>
    <t xml:space="preserve">JUAN PABLO CAICEDO MONTAÑA  </t>
  </si>
  <si>
    <t>012/2016</t>
  </si>
  <si>
    <t>MARIA JULIANA RUIZ HAKSPIEL</t>
  </si>
  <si>
    <t xml:space="preserve">Prestar los Servicios Profesionales en la Función Pública, para apoyar la planeación y puesta en marcha de los objetivos y estrategias esbozadas en el capítulo de Buen Gobierno del Plan Nacional de Desarrollo, en el marco del Proyecto de Inversión denominado MEJORAMIENTO, FORTALECIMIENTO PARA EL DESARROLLO DE LAS POLITICAS PUBLICAS. NACIONAL. </t>
  </si>
  <si>
    <t xml:space="preserve">Dos (2) mensualidades vencidas, cada una por valor de CINCO MILLONES OCHOCIENTOS MIL PESOS ($5’800.000) M/CTE </t>
  </si>
  <si>
    <r>
      <t xml:space="preserve">Certificado de Disponibilidad Presupuestal N° </t>
    </r>
    <r>
      <rPr>
        <sz val="12"/>
        <rFont val="Arial"/>
        <family val="2"/>
      </rPr>
      <t>3716</t>
    </r>
    <r>
      <rPr>
        <sz val="12"/>
        <color theme="1"/>
        <rFont val="Arial"/>
        <family val="2"/>
      </rPr>
      <t xml:space="preserve"> del  07 de Enero de 2016</t>
    </r>
  </si>
  <si>
    <t>2216 DEL 08-Enero-2016</t>
  </si>
  <si>
    <t>010/2016</t>
  </si>
  <si>
    <t>CARLOS ARTURO FERRO ROJAS</t>
  </si>
  <si>
    <t>Dos (2) mensualidades vencidas cada una por valor de DIEZ MILLONES DE PESOS ($10´000.000.oo) M/CTE</t>
  </si>
  <si>
    <t>2116 DEL 08-Enero-2016</t>
  </si>
  <si>
    <t xml:space="preserve">HILDA RAMÍREZ VILLEGAS </t>
  </si>
  <si>
    <r>
      <t xml:space="preserve">Certificado de Disponibilidad Presupuestal N° </t>
    </r>
    <r>
      <rPr>
        <sz val="10"/>
        <rFont val="Arial"/>
        <family val="2"/>
      </rPr>
      <t>3616</t>
    </r>
    <r>
      <rPr>
        <sz val="10"/>
        <color theme="1"/>
        <rFont val="Arial"/>
        <family val="2"/>
      </rPr>
      <t xml:space="preserve"> del  07 de Enero de 2016</t>
    </r>
  </si>
  <si>
    <t>005/2016</t>
  </si>
  <si>
    <t>OLGA LUCIA PEREZ GARCIA</t>
  </si>
  <si>
    <t xml:space="preserve">Dos (2) mensualidades vencidas, cada una por valor de NUEVE MILLONES QUINIENTOS MIL PESOS ($9’500.000) M/CTE </t>
  </si>
  <si>
    <t>Certificado de Disponibilidad Presupuestal N° 2716 del  06 de Enero de 2016</t>
  </si>
  <si>
    <t>1616 DEL 08-Enero-2016</t>
  </si>
  <si>
    <t>008/2016</t>
  </si>
  <si>
    <t>LILIANA MORENO HERNANDEZ</t>
  </si>
  <si>
    <t xml:space="preserve">Prestar los Servicios Profesionales para apoyar la implementación de la estrategia de comunicaciones externa y territorial, del Departamento Administrativo de la Función Pública, en el marco del Proyecto de Inversión “DESARROLLO DE LA CAPACIDAD INSTITUCIONAL DE LAS ENTIDADES PÚBLICAS DEL ORDEN TERRITORIAL”. </t>
  </si>
  <si>
    <t>Dos (2) mensualidades vencidas, cada una por valor de CINCO MILLONES CIENTO CINCUENTA MIL PESOS ($5’150.000) M/CTE</t>
  </si>
  <si>
    <r>
      <t xml:space="preserve">Certificado de Disponibilidad Presupuestal N° </t>
    </r>
    <r>
      <rPr>
        <sz val="12"/>
        <rFont val="Arial"/>
        <family val="2"/>
      </rPr>
      <t>2716</t>
    </r>
    <r>
      <rPr>
        <sz val="12"/>
        <color theme="1"/>
        <rFont val="Arial"/>
        <family val="2"/>
      </rPr>
      <t xml:space="preserve"> del  06 de Enero de 2016</t>
    </r>
  </si>
  <si>
    <t>1916 DEL 08-Enero-2016</t>
  </si>
  <si>
    <t>009/2016</t>
  </si>
  <si>
    <t>Dos (2) mensualidades vencidas, cada una por valor de TRES MILLONES NOVENTA MIL PESOS ($3’090.000.oo) M/CTE</t>
  </si>
  <si>
    <t>Certificado de Disponibilidad Presupuestal N° 2516 del  06 de Enero de 2016</t>
  </si>
  <si>
    <t>2016 DEL 08-Enero-2016</t>
  </si>
  <si>
    <t>013/2016</t>
  </si>
  <si>
    <t>JORGE IVÁN GIRALDO DÍAZ</t>
  </si>
  <si>
    <r>
      <t xml:space="preserve">Certificado de Disponibilidad Presupuestal N° </t>
    </r>
    <r>
      <rPr>
        <sz val="12"/>
        <rFont val="Arial"/>
        <family val="2"/>
      </rPr>
      <t>1316</t>
    </r>
    <r>
      <rPr>
        <sz val="12"/>
        <color theme="1"/>
        <rFont val="Arial"/>
        <family val="2"/>
      </rPr>
      <t xml:space="preserve"> del  06 de Enero de 2016</t>
    </r>
  </si>
  <si>
    <t>2316 DEL 08-Enero-2016</t>
  </si>
  <si>
    <t>039/2016</t>
  </si>
  <si>
    <t>006/2016</t>
  </si>
  <si>
    <t>SEBASTIAN GUERRA SÁNCHEZ</t>
  </si>
  <si>
    <t>Prestar los Servicios Profesionales en la Dirección, para apoyar el diseño y la implementación de la segunda fase de la estrategia  de pedagogía y construcción de paz en la administración pública, en el marco del Proyecto de Inversión “MEJORAMIENTO, FORTALECIMIENTO DE LA CAPACIDAD INSTITUCIONAL PARA EL DESARROLLO DE LAS POLITICAS PUBLICAS. NACIONAL”.</t>
  </si>
  <si>
    <t xml:space="preserve">Dos (2) mensualidades vencidas, cada una por valor de CINCO MILLONES QUINIENTOS MIL PESOS ($5’500.000) M/CTE </t>
  </si>
  <si>
    <t>Certificado de Disponibilidad Presupuestal N° 1416 del  06 de Enero de 2016</t>
  </si>
  <si>
    <t>1716 DEL 08-Enero-2016</t>
  </si>
  <si>
    <t>017/2016</t>
  </si>
  <si>
    <t>LIZET OREALIS ARCOS MENDEZ</t>
  </si>
  <si>
    <t>Prestar los Servicios Profesionales en la Subdirección para apoyar la planeación, producción de reportes e informes, sobre la Propuesta del Modelo de Servicio al Ciudadano, la Estrategia de Racionalización de Trámites y el Espacio Virtual de Asesoría, en el marco del Proyecto de Inversión “MEJORAMIENTO, FORTALECIMIENTO DE LA CAPACIDAD INSTITUCIONAL PARA EL DESARROLLO DE LAS POLITICAS PUBLICAS. NACIONAL”.</t>
  </si>
  <si>
    <t>Dos (2) mensualidades vencidas, cada una por valor de TRES MILLONES DE PESOS ($3’000.000) M/CTE</t>
  </si>
  <si>
    <r>
      <t>Certificado de Disponibilidad Presupuestal N° 49</t>
    </r>
    <r>
      <rPr>
        <sz val="12"/>
        <rFont val="Arial"/>
        <family val="2"/>
      </rPr>
      <t>16</t>
    </r>
    <r>
      <rPr>
        <sz val="12"/>
        <color theme="1"/>
        <rFont val="Arial"/>
        <family val="2"/>
      </rPr>
      <t xml:space="preserve"> del  13 de Enero de 2016</t>
    </r>
  </si>
  <si>
    <t>3416 DEL 15-Enero-2016</t>
  </si>
  <si>
    <t>018/2016</t>
  </si>
  <si>
    <t>ALEJANDRA TEODORA  BEITIA ROJAS</t>
  </si>
  <si>
    <t>Prestar los servicios de Apoyo a la Gestión en la Función Pública, en la articulación de las actividades encaminadas a fortalecer las políticas públicas del Sector en el marco del Proyecto de Inversión denominado MEJORAMIENTO, FORTALECIMIENTO PARA EL DESARROLLO DE LAS POLITICAS PUBLICAS. NACIONAL.</t>
  </si>
  <si>
    <t>PRESTACION DE SERVICIOS DE APOYO A LA GESTION</t>
  </si>
  <si>
    <t>Dos (2) mensualidades vencidas, cada una por valor de UN MILLÓN SETECIENTOS MIL PESOS ($1’700.000) M/CTE</t>
  </si>
  <si>
    <r>
      <t>Certificado de Disponibilidad Presupuestal N° 52</t>
    </r>
    <r>
      <rPr>
        <sz val="12"/>
        <rFont val="Arial"/>
        <family val="2"/>
      </rPr>
      <t>16</t>
    </r>
    <r>
      <rPr>
        <sz val="12"/>
        <color theme="1"/>
        <rFont val="Arial"/>
        <family val="2"/>
      </rPr>
      <t xml:space="preserve"> del  13 de Enero de 2016</t>
    </r>
  </si>
  <si>
    <t>3516 DEL 15-Enero-2016</t>
  </si>
  <si>
    <t>029/2016</t>
  </si>
  <si>
    <t xml:space="preserve">Prestar los Servicios Profesionales para apoyar el diseño de una metodología de asistencia técnica a entidades nacionales y territoriales, para la implementación de la estrategia de Enlace Estado-Ciudadano, en los temas de Participación Ciudadana en la Gestión, Transparencia y Servicio al Ciudadano, del Departamento Administrativo de la Función Pública, en el marco del Proyecto de Inversión denominado MEJORAMIENTO, FORTALECIMIENTO PARA EL DESARROLLO DE LAS POLITICAS PUBLICAS. NACIONAL. </t>
  </si>
  <si>
    <t>Dos (2) mensualidades vencidas, cada una por valor de SEIS MILLONES DE PESOS ($6’000.000,00) M/CTE</t>
  </si>
  <si>
    <r>
      <t>Certificado de Disponibilidad Presupuestal N° 15</t>
    </r>
    <r>
      <rPr>
        <sz val="12"/>
        <rFont val="Arial"/>
        <family val="2"/>
      </rPr>
      <t>16</t>
    </r>
    <r>
      <rPr>
        <sz val="12"/>
        <color theme="1"/>
        <rFont val="Arial"/>
        <family val="2"/>
      </rPr>
      <t xml:space="preserve"> del  06 de Enero de 2016</t>
    </r>
  </si>
  <si>
    <t>4916 DEL 19-Enero-2016</t>
  </si>
  <si>
    <t>019/2016</t>
  </si>
  <si>
    <t>PAULIUS YAMIN SLOTKUS</t>
  </si>
  <si>
    <t>Prestar los Servicios Profesionales en la Función Pública, para apoyar la ejecución del Proyecto “Estrategia de Cambio Cultural”, en el marco del Proyecto de Inversión “MEJORAMIENTO, FORTALECIMIENTO DE LA CAPACIDAD INSTITUCIONAL PARA EL DESARROLLO DE LAS POLÍTICAS PÚBLICAS. NACIONAL”.</t>
  </si>
  <si>
    <t>Dos (2) mensualidades vencidas, cada una por valor de SIETE MILLONES DE PESOS ($7’000.000) M/CTE</t>
  </si>
  <si>
    <r>
      <t>Certificado de Disponibilidad Presupuestal N° 53</t>
    </r>
    <r>
      <rPr>
        <sz val="12"/>
        <rFont val="Arial"/>
        <family val="2"/>
      </rPr>
      <t>16</t>
    </r>
    <r>
      <rPr>
        <sz val="12"/>
        <color theme="1"/>
        <rFont val="Arial"/>
        <family val="2"/>
      </rPr>
      <t xml:space="preserve"> del  13 de Enero de 2016</t>
    </r>
  </si>
  <si>
    <t>3616 DEL 15-Enero-2016</t>
  </si>
  <si>
    <t>016/2016</t>
  </si>
  <si>
    <t>CAMILA ANDREA ROJAS RUIZ</t>
  </si>
  <si>
    <t xml:space="preserve">Prestar los Servicios Profesionales en la Dirección para apoyar la gestión de las actividades relacionadas con los componentes de visibilidad, cooperación técnica y financiera y de formación contemplados en la Estrategia de Gestión Internacional al interior de la entidad, en el marco del Proyecto de Inversión “MEJORAMIENTO, FORTALECIMIENTO DE LA CAPACIDAD INSTITUCIONAL PARA EL DESARROLLO DE LAS POLITICAS PUBLICAS. NACIONAL.” </t>
  </si>
  <si>
    <t>Dos (2) mensualidades vencidas, cada una por valor de TRES MILLONES  DE PESOS ($3’000.000.oo) M/CTE</t>
  </si>
  <si>
    <r>
      <t>Certificado de Disponibilidad Presupuestal N° 48</t>
    </r>
    <r>
      <rPr>
        <sz val="12"/>
        <rFont val="Arial"/>
        <family val="2"/>
      </rPr>
      <t>16</t>
    </r>
    <r>
      <rPr>
        <sz val="12"/>
        <color theme="1"/>
        <rFont val="Arial"/>
        <family val="2"/>
      </rPr>
      <t xml:space="preserve"> del  13 de Enero de 2016</t>
    </r>
  </si>
  <si>
    <t>3316 DEL 15-Enero-2016</t>
  </si>
  <si>
    <t>030/2016</t>
  </si>
  <si>
    <t>ROSA MARIA BOLAÑOS TOVAR</t>
  </si>
  <si>
    <t>Prestar los Servicios Profesionales en la Subdirección, para apoyar el seguimiento y control en los aspectos técnico, administrativo y financiero, derivados del Proyecto de Inversión “MEJORAMIENTO, FORTALECIMIENTO DE LA CAPACIDAD INSTITUCIONAL PARA EL DESARROLLO DE LAS POLITICAS PUBLICAS. NACIONAL”.</t>
  </si>
  <si>
    <t>Dos (2) mensualidades vencidas, cada una por valor de CUATRO MILLONES QUINIENTOS MIL PESOS ($4’500.000,oo) M/CTE</t>
  </si>
  <si>
    <r>
      <t>Certificado de Disponibilidad Presupuestal N° 57</t>
    </r>
    <r>
      <rPr>
        <sz val="12"/>
        <rFont val="Arial"/>
        <family val="2"/>
      </rPr>
      <t>16</t>
    </r>
    <r>
      <rPr>
        <sz val="12"/>
        <color theme="1"/>
        <rFont val="Arial"/>
        <family val="2"/>
      </rPr>
      <t xml:space="preserve"> del  14 de Enero de 2016</t>
    </r>
  </si>
  <si>
    <t>5016 DEL 19-Enero-2016</t>
  </si>
  <si>
    <t>004/2016</t>
  </si>
  <si>
    <t>DIEGO ORLANDO NIÑO RUIZ</t>
  </si>
  <si>
    <t xml:space="preserve">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 </t>
  </si>
  <si>
    <t>Certificado de Disponibilidad Presupuestal N° 1616 del  06 de Enero de 2016</t>
  </si>
  <si>
    <t>1516 DEL 08-Enero-2016</t>
  </si>
  <si>
    <t>DORIS ATAHUALPA POLANCO</t>
  </si>
  <si>
    <t>GRUPO DE GESTION CONTRACTUAL</t>
  </si>
  <si>
    <t>003/2016</t>
  </si>
  <si>
    <t>MAYRA GISELLE CASTELLANOS CAQUEZA</t>
  </si>
  <si>
    <t>Certificado de Disponibilidad Presupuestal N° 1916 del  06 de Enero de 2016</t>
  </si>
  <si>
    <t>1416 DEL 08-Enero-2016</t>
  </si>
  <si>
    <t>020/2016</t>
  </si>
  <si>
    <t>CLARA INES COLLAZOS MARTINEZ</t>
  </si>
  <si>
    <t xml:space="preserve">Prestar los Servicios Profesionales en la Subdirección, para apoyar la gestión, dar orientaciones y lineamientos para la puesta en marcha de la Estrategia de Gestión Territorial al interior de la entidad, en el marco del Proyecto de Inversión “DESARROLLO DE LA CAPACIDAD INSTITUCIONAL DE LAS ENTIDADES PÚBLICAS DEL ORDEN TERRITORIAL”. </t>
  </si>
  <si>
    <t>Dos (2) mensualidades vencidas, cada una por valor de DIEZ MILLONES CUATROCIENTOS CUARENTA MIL PESOS ($10’440.000) M/CTE</t>
  </si>
  <si>
    <r>
      <t>Certificado de Disponibilidad Presupuestal N° 69</t>
    </r>
    <r>
      <rPr>
        <sz val="12"/>
        <rFont val="Arial"/>
        <family val="2"/>
      </rPr>
      <t>16</t>
    </r>
    <r>
      <rPr>
        <sz val="12"/>
        <color theme="1"/>
        <rFont val="Arial"/>
        <family val="2"/>
      </rPr>
      <t xml:space="preserve"> del  15 de Enero de 2016</t>
    </r>
  </si>
  <si>
    <t>4016 DEL 18-Enero-2016</t>
  </si>
  <si>
    <t>031/2016</t>
  </si>
  <si>
    <t>ADRIAN MAURICIO CASTELLANOS GARCÍA</t>
  </si>
  <si>
    <t xml:space="preserve">Prestar los servicios profesionales en la Dirección de Empleo Público, para apoyar en la actualización e implementación de la Política de Empleo Público, en el marco del Proyecto de Inversión, "MEJORAMIENTO, FORTALECIMIENTO DE LA CAPACIDAD INSTITUCIONAL PARA EL DESARROLLO DE LAS POLÍTICAS PÚBLICAS NACIONAL". </t>
  </si>
  <si>
    <t>Dos (2) mensualidades vencidas, cada una por valor de TRES MILLONES NOVECIENTOS MIL PESOS ($3’900.000)</t>
  </si>
  <si>
    <r>
      <t>Certificado de Disponibilidad Presupuestal N° 59</t>
    </r>
    <r>
      <rPr>
        <sz val="12"/>
        <rFont val="Arial"/>
        <family val="2"/>
      </rPr>
      <t>16</t>
    </r>
    <r>
      <rPr>
        <sz val="12"/>
        <color theme="1"/>
        <rFont val="Arial"/>
        <family val="2"/>
      </rPr>
      <t xml:space="preserve"> del  14 de Enero de 2016</t>
    </r>
  </si>
  <si>
    <t>6916 DEL 20-Enero-2016</t>
  </si>
  <si>
    <t>FRANCISCO CAMARGO SALAS</t>
  </si>
  <si>
    <t>DIRECCION DE EMPLEO PUBLICO</t>
  </si>
  <si>
    <t>Prestar los Servicios Profesionales, para apoyar el Proceso de Administración de la Tecnología Informática, en el desarrollo, optimización, mejoramiento, actualización, monitoreo y mantenimiento de los Sistemas de Información y Gestión, así como la generación y actualización de herramientas, que permitan la visualización y/o publicación de información sensible y de utilidad, para los usuarios internos y externos de la Entidad, teniendo en cuenta los lineamientos de Gobierno en Línea, en el marco del Proyecto de Inversión denominado “Mejoramiento de la Gestión de las Políticas Públicas a Través de las Tecnologías de Información TICS”.</t>
  </si>
  <si>
    <t>Once (11) mensualidades vencidas, cada una por valor de SEIS MILLONES DOSCIENTOS MIL PESOS ($6’200.000,00) M/CTE, incluido IVA y demás gastos asociados a la ejecución del Contrato, a la entrega del informe mensual de actividades, junto con la cuenta de cobro, y b) Un (1) último pago por valor de TRES MILLONES CIEN MIL PESOS ($3’100.000,00) M/CTE.</t>
  </si>
  <si>
    <t>MEJORAMIENTO DE LA GESTION DE LAS POLITICAS PUBLICAS A TRAVES DE LAS TECNOLOGIAS DE INFORMACION TICS</t>
  </si>
  <si>
    <t xml:space="preserve">Se contará a partir del perfeccionamiento del mismo, previo registro presupuestal y hasta el treinta (30) de diciembre de 2016. </t>
  </si>
  <si>
    <t>EDUAR ALFONSO GAVIRIA VERA</t>
  </si>
  <si>
    <t>OFICINA DE SISTEMAS</t>
  </si>
  <si>
    <t xml:space="preserve">Prestar los Servicios Profesionales, para apoyar el Proceso de Administración de la Tecnología Informática, en el desarrollo, optimización, mejoramiento, actualización, monitoreo y mantenimiento de los Sistemas de Información y Gestión, así como los Portales, con los que cuenta LA FUNCIÓN PÚBLICA, en el marco del Proyecto de Inversión denominado “Mejoramiento de la Gestión de las Políticas Públicas a Través de las Tecnologías de Información TICS”. </t>
  </si>
  <si>
    <t>FRANCISCO JOSE URBINA SUAREZ</t>
  </si>
  <si>
    <t>022/2016</t>
  </si>
  <si>
    <t>GREISTLY KARINE VEGA PÉREZ</t>
  </si>
  <si>
    <t xml:space="preserve">Prestar los Servicios Profesionales, para apoyar la ejecución de las actividades y tareas tendientes a la adquisición de bienes y contratación de servicios de Tecnologías de la Información para la Entidad, con cargo al Proyecto de Inversión denominado “Mejoramiento de la Gestión de las Políticas Públicas a Través de las Tecnologías de Información TICS”. </t>
  </si>
  <si>
    <t>Once (11) mensualidades vencidas, cada una por valor de TRES MILLONES QUINIENTOS MIL PESOS ($3’500.000,00) M/CTE, incluido IVA y demás gastos asociados a la ejecución del Contrato, a la entrega del informe mensual de actividades, junto con la cuenta de cobro, y b) Un (1) último pago por valor de UN MILLÓN SETECIENTOS CINCUENTA MIL PESOS ($1’750.000,00) M/CTE</t>
  </si>
  <si>
    <r>
      <t>Certificado de Disponibilidad Presupuestal N° 39</t>
    </r>
    <r>
      <rPr>
        <sz val="12"/>
        <rFont val="Arial"/>
        <family val="2"/>
      </rPr>
      <t>16</t>
    </r>
    <r>
      <rPr>
        <sz val="12"/>
        <color theme="1"/>
        <rFont val="Arial"/>
        <family val="2"/>
      </rPr>
      <t xml:space="preserve"> del  08 de Enero de 2016</t>
    </r>
  </si>
  <si>
    <t>4216 DEL 18-Enero-2016</t>
  </si>
  <si>
    <t>ROGER QUIRAMA GARCIA</t>
  </si>
  <si>
    <t>026/2016</t>
  </si>
  <si>
    <t>PEDRO ANTONIO GARCÍA MEDINA</t>
  </si>
  <si>
    <r>
      <t>Certificado de Disponibilidad Presupuestal N° 41</t>
    </r>
    <r>
      <rPr>
        <sz val="12"/>
        <rFont val="Arial"/>
        <family val="2"/>
      </rPr>
      <t>16</t>
    </r>
    <r>
      <rPr>
        <sz val="12"/>
        <color theme="1"/>
        <rFont val="Arial"/>
        <family val="2"/>
      </rPr>
      <t xml:space="preserve"> del  08 de Enero de 2016</t>
    </r>
  </si>
  <si>
    <t>4516 DEL 18-Enero-2016</t>
  </si>
  <si>
    <t>027/2016</t>
  </si>
  <si>
    <t>JHON EDINSON HALLEY MOSQUERA MIRANDA</t>
  </si>
  <si>
    <r>
      <t>Certificado de Disponibilidad Presupuestal N° 43</t>
    </r>
    <r>
      <rPr>
        <sz val="12"/>
        <rFont val="Arial"/>
        <family val="2"/>
      </rPr>
      <t>16</t>
    </r>
    <r>
      <rPr>
        <sz val="12"/>
        <color theme="1"/>
        <rFont val="Arial"/>
        <family val="2"/>
      </rPr>
      <t xml:space="preserve"> del  08 de Enero de 2016</t>
    </r>
  </si>
  <si>
    <t>4716 DEL 18-Enero-2016</t>
  </si>
  <si>
    <t>023/2016</t>
  </si>
  <si>
    <t>JAVIER LEÓN RICARDO SANCHEZ LIZARAZO</t>
  </si>
  <si>
    <t>Prestar los Servicios Profesionales en LA FUNCIÓN PÚBLICA, para la actualización, soporte y monitoreo del procedimiento de construcción y mantenimiento del Micrositio Web, denominado Espacio Virtual de Asesoría – EVA del Departamento Administrativo de la Función Pública, con cargo al Proyecto de Inversión denominado “Mejoramiento de la Gestión de las Políticas Públicas a Través de las Tecnologías de Información TICS”.</t>
  </si>
  <si>
    <t>Cuatro (4) mensualidades vencidas, cada una por valor de SEIS MILLONES DOSCIENTOS MIL PESOS ($6’200.000) M/CTE</t>
  </si>
  <si>
    <r>
      <t>Certificado de Disponibilidad Presupuestal N° 45</t>
    </r>
    <r>
      <rPr>
        <sz val="12"/>
        <rFont val="Arial"/>
        <family val="2"/>
      </rPr>
      <t>16</t>
    </r>
    <r>
      <rPr>
        <sz val="12"/>
        <color theme="1"/>
        <rFont val="Arial"/>
        <family val="2"/>
      </rPr>
      <t xml:space="preserve"> del  08 de Enero de 2016</t>
    </r>
  </si>
  <si>
    <t>4316 DEL 18-Enero-2016</t>
  </si>
  <si>
    <t xml:space="preserve">Cuatro (4) meses, contados a partir del perfeccionamiento del mismo, previo registro presupuestal. </t>
  </si>
  <si>
    <t>024/2016</t>
  </si>
  <si>
    <t>JOHNATHAN ARROYO ARROYO</t>
  </si>
  <si>
    <t xml:space="preserve">Prestar los servicios profesionales en LA FUNCIÓN PÚBLICA, para el mantenimiento, soporte, actualización, ajuste y monitoreo del Micrositio Web, denominado Espacio Virtual de Asesoría – EVA, del Departamento Administrativo de la Función Pública, teniendo en cuenta los lineamientos de Gobierno en Línea, con cargo al Proyecto de Inversión denominado “Mejoramiento de la Gestión de las Políticas Públicas a Través de las Tecnologías de Información TICS”. </t>
  </si>
  <si>
    <r>
      <t>Certificado de Disponibilidad Presupuestal N° 46</t>
    </r>
    <r>
      <rPr>
        <sz val="12"/>
        <rFont val="Arial"/>
        <family val="2"/>
      </rPr>
      <t>16</t>
    </r>
    <r>
      <rPr>
        <sz val="12"/>
        <color theme="1"/>
        <rFont val="Arial"/>
        <family val="2"/>
      </rPr>
      <t xml:space="preserve"> del  08 de Enero de 2016</t>
    </r>
  </si>
  <si>
    <t>4416 DEL 18-Enero-2016</t>
  </si>
  <si>
    <t>032/2016</t>
  </si>
  <si>
    <t>MYRIAM ALINA ORMAZA ARANGO</t>
  </si>
  <si>
    <t xml:space="preserve">Prestar los Servicios Profesionales en la Dirección Jurídica, para apoyar en la selección, actualización y relatoría de los conceptos jurídicos y técnicos que ha emitido la Función Pública, así como la normatividad, jurisprudencia, doctrina relevante del sector Función Pública,  con el fin de ser incorporados en el Gestor Normativo del Departamento, en el marco del Proyecto de Inversión “MEJORAMIENTO, FORTALECIMIENTO DE LA CAPACIDAD INSTITUCIONAL PARA EL DESARROLLO DE LAS POLITICAS PUBLICAS. NACIONAL”. </t>
  </si>
  <si>
    <t>Dos (2) mensualidades vencidas, cada una por valor de CINCO MILLONES DE PESOS ($5.000.000)</t>
  </si>
  <si>
    <r>
      <t>Certificado de Disponibilidad Presupuestal N° 75</t>
    </r>
    <r>
      <rPr>
        <sz val="12"/>
        <rFont val="Arial"/>
        <family val="2"/>
      </rPr>
      <t>16</t>
    </r>
    <r>
      <rPr>
        <sz val="12"/>
        <color theme="1"/>
        <rFont val="Arial"/>
        <family val="2"/>
      </rPr>
      <t xml:space="preserve"> del  19 de Enero de 2016</t>
    </r>
  </si>
  <si>
    <t>7116 DEL 22-Enero-2016</t>
  </si>
  <si>
    <t>JHON VICENTE CUADROS</t>
  </si>
  <si>
    <t>DIRECCION JURIDICA</t>
  </si>
  <si>
    <t>034/2016</t>
  </si>
  <si>
    <t>AUDREY KARINA MENA MOSQUERA</t>
  </si>
  <si>
    <t xml:space="preserve">Prestar los servicios profesionales en la Dirección, para apoyar la ejecución del Proyecto “Diversidad e Inclusión en el Empleo Público”, en el marco del Proyecto de Inversión “MEJORAMIENTO, FORTALECIMIENTO DE LA CAPACIDAD INSTITUCIONAL PARA EL DESARROLLO DE LAS POLÍTICAS PÚBLICAS. NACIONAL” </t>
  </si>
  <si>
    <t>Dos (2) mensualidades vencidas, cada una por valor de SEIS MILLONES DOSCIENTOS MIL PESOS ($6’200.000) M/CTE.</t>
  </si>
  <si>
    <r>
      <t>Certificado de Disponibilidad Presupuestal N° 51</t>
    </r>
    <r>
      <rPr>
        <sz val="12"/>
        <rFont val="Arial"/>
        <family val="2"/>
      </rPr>
      <t>16</t>
    </r>
    <r>
      <rPr>
        <sz val="12"/>
        <color theme="1"/>
        <rFont val="Arial"/>
        <family val="2"/>
      </rPr>
      <t xml:space="preserve"> del  13 de Enero de 2016</t>
    </r>
  </si>
  <si>
    <t>13316 DEL 25-Enero-2016</t>
  </si>
  <si>
    <t>035/2016</t>
  </si>
  <si>
    <t>VALERIA CABALLERO GONZALEZ</t>
  </si>
  <si>
    <t xml:space="preserve">Prestar los servicios profesionales en la Subdirección, para apoyar la elaboración del plan de acción para la implementación de la Estrategia de Gestión Territorial, en el marco del Proyecto de Inversión ¨DESARROLLO CAPACIDAD INSTITUCIONAL DE LAS ENTIDADES PÚBLICAS DEL ORDEN TERRITORIAL¨. </t>
  </si>
  <si>
    <r>
      <t>Certificado de Disponibilidad Presupuestal N° 50</t>
    </r>
    <r>
      <rPr>
        <sz val="12"/>
        <rFont val="Arial"/>
        <family val="2"/>
      </rPr>
      <t>16</t>
    </r>
    <r>
      <rPr>
        <sz val="12"/>
        <color theme="1"/>
        <rFont val="Arial"/>
        <family val="2"/>
      </rPr>
      <t xml:space="preserve"> del  13 de Enero de 2016</t>
    </r>
  </si>
  <si>
    <t>13416 DEL 25-Enero-2016</t>
  </si>
  <si>
    <t>036/2016</t>
  </si>
  <si>
    <t>JOHANNA JIMENEZ CORREA</t>
  </si>
  <si>
    <t>Prestar los servicios profesionales en la Oficina Asesora de Planeación, para apoyar la formulación de los proyectos de gestión y de los planes operativos, así como la  implementación de esquemas de seguimiento y medición de los proyectos de gestión durante el periodo de ejecución del contrato y de los indicadores Sinergia, en el marco del proyecto de inversión: "MEJORAMIENTO, FORTALECIMIENTO DE LA CAPACIDAD INSTITUCIONAL PARA EL DESARROLLO DE LAS POLÍTICAS PÚBLICAS NACIONAL"</t>
  </si>
  <si>
    <r>
      <t>Certificado de Disponibilidad Presupuestal N° 650</t>
    </r>
    <r>
      <rPr>
        <sz val="12"/>
        <rFont val="Arial"/>
        <family val="2"/>
      </rPr>
      <t>16</t>
    </r>
    <r>
      <rPr>
        <sz val="12"/>
        <color theme="1"/>
        <rFont val="Arial"/>
        <family val="2"/>
      </rPr>
      <t xml:space="preserve"> del  15 de Enero de 2016</t>
    </r>
  </si>
  <si>
    <t>13516 DEL 25-Enero-2016</t>
  </si>
  <si>
    <t>MARIA DEL CARMEN LOPEZ</t>
  </si>
  <si>
    <t>OFICINA ASESORA DE PLANEACION</t>
  </si>
  <si>
    <t>037/2016</t>
  </si>
  <si>
    <t>DIANA MARITZA BUENHOMBRE GUERRERO</t>
  </si>
  <si>
    <t>038/2016</t>
  </si>
  <si>
    <t>ADRIANA MILENA CHAMORRO TRONCOSO</t>
  </si>
  <si>
    <t>Prestar los servicios profesionales en la Oficina Asesora de Planeación para la apropiación y mejoramiento funcional y documental del Sistema de Gestión Integrado de la Función Pública, en el marco del Proyecto de Inversión denominado: "MEJORAMIENTO, FORTALECIMIENTO DE LA CAPACIDAD INSTITUCIONAL PARA EL DESARROLLO DE LAS POLÍTICAS PÚBLICAS NACIONAL"</t>
  </si>
  <si>
    <t>Dos (2) mensualidades vencidas, cada una por valor de CUATRO MILLONES QUINIENTOS MIL PESOS ($4’500.000)</t>
  </si>
  <si>
    <r>
      <t>Certificado de Disponibilidad Presupuestal N° 63</t>
    </r>
    <r>
      <rPr>
        <sz val="12"/>
        <rFont val="Arial"/>
        <family val="2"/>
      </rPr>
      <t>16</t>
    </r>
    <r>
      <rPr>
        <sz val="12"/>
        <color theme="1"/>
        <rFont val="Arial"/>
        <family val="2"/>
      </rPr>
      <t xml:space="preserve"> del  15 de Enero de 2016</t>
    </r>
  </si>
  <si>
    <t>13816 DEL 26-Enero-2016</t>
  </si>
  <si>
    <t>OLGA LUCIA ARANGO</t>
  </si>
  <si>
    <r>
      <t>Certificado de Disponibilidad Presupuestal N° 64</t>
    </r>
    <r>
      <rPr>
        <sz val="12"/>
        <rFont val="Arial"/>
        <family val="2"/>
      </rPr>
      <t>16</t>
    </r>
    <r>
      <rPr>
        <sz val="12"/>
        <color theme="1"/>
        <rFont val="Arial"/>
        <family val="2"/>
      </rPr>
      <t xml:space="preserve"> del  15 de Enero de 2016</t>
    </r>
  </si>
  <si>
    <t>13916 DEL 26-Enero-2016</t>
  </si>
  <si>
    <t>040/2016</t>
  </si>
  <si>
    <t>MÓNICA SILVA ELIAS</t>
  </si>
  <si>
    <t xml:space="preserve">Prestar los Servicios Profesionales en LA FUNCIÓN PÚBLICA, para realizar los ajustes y actualizaciones en el diseño del Gestor Normativo y del micrositio denominado Espacio Virtual de Asesoría - EVA de la Entidad, con cargo al Proyecto de Inversión denominado “MEJORAMIENTO DE LA GESTIÓN DE LAS POLÍTICAS PÚBLICAS A TRAVÉS DE LAS TECNOLOGÍAS DE INFORMACIÓN TICS”. </t>
  </si>
  <si>
    <t>Cuatro (4) mensualidades vencidas, cada una por valor de CINCO MILLONES DE PESOS ($5’000.000,00) M/CTE</t>
  </si>
  <si>
    <t>041/2016</t>
  </si>
  <si>
    <t>EDGAR MAURICIO GRACIA DIAZ</t>
  </si>
  <si>
    <t>Prestar los Servicios Profesionales en la Función Pública, para realizar la actualización y transferencia de conocimiento de los lineamientos a seguir, para la adecuada operación y mantenimiento de la aplicación “Gestor Normativo”, en el marco del Proyecto de Inversión “MEJORAMIENTO DE LA GESTION DE LAS POLITICAS PUBLICAS A TRAVES DE LAS TECNOLOGIAS DE INFORMACION TICS”.</t>
  </si>
  <si>
    <t>Dos (2) mensualidades vencidas, cada una por valor de OCHO MILLONES DOSCIENTOS MIL PESOS ($8’200.000) M/CTE</t>
  </si>
  <si>
    <t>Duración estimada del contrato  en meses</t>
  </si>
  <si>
    <t>Prestar los Servicios Profesionales en la Dirección de Empleo Público, para apoyar la planificación específica del Proyecto de Servidores Públicos Innovadores y Competentes y el Plan Operativo Anual de la Dirección, en el marco del Proyecto de Inversión, "MEJORAMIENTO, FORTALECIMIENTO DE LA CAPACIDAD INSTITUCIONAL PARA EL DESARROLLO DE LAS POLÍTICAS PÚBLICAS NACIONAL".</t>
  </si>
  <si>
    <t xml:space="preserve"> </t>
  </si>
  <si>
    <t>Prestar los servicios de apoyo a la gestión en la Función Pública  en la articulación de las actividades encaminadas a fortalecer las políticas públicas del Sector en el marco del Proyecto de Inversión  “MEJORAMIENTO, FORTALECIMIENTO DE LA CAPACIDAD INSTITUCIONAL PARA EL DESARROLLO DE LAS POLITICAS PUBLICAS. NACIONAL.</t>
  </si>
  <si>
    <t xml:space="preserve">Prestar los servicios profesionales en la Oficina Asesora de Planeación, para apoyar la formulación de los proyectos de gestión y de los planes operativos, así como la  implementación de esquemas de seguimiento y medición de los proyectos de gestión y de los indicadores Sinergia, en el marco del proyecto de inversión: "MEJORAMIENTO, FORTALECIMIENTO DE LA CAPACIDAD INSTITUCIONAL PARA EL DESARROLLO DE LAS POLÍTICAS PÚBLICAS NACIONAL" </t>
  </si>
  <si>
    <t>C-520-1000-11 Recurso 10</t>
  </si>
  <si>
    <t>043/2016</t>
  </si>
  <si>
    <t>GRUPO EMPRESARIA FUTURO GEF</t>
  </si>
  <si>
    <t>Adquirir los elementos de aseo y cafetería, necesarios para el normal funcionamiento de la entidad, según las especificaciones mínimas establecidas en la Anexo Técnico.</t>
  </si>
  <si>
    <t>CONTRATO DE COMPRAVENTA</t>
  </si>
  <si>
    <t>Un (1) único  pago, incluido IVA y demás gastos asociados, previa presentación de la factura, y de la expedición del certificado de recibido a satisfacción por parte del Supervisor del Contrato, sin que el monto total de los servicios prestados pueda exceder la cuantía total del mismo.</t>
  </si>
  <si>
    <t>Certificado de Disponibilidad Presupuestal N° 3516 del  07 de Enero de 2016</t>
  </si>
  <si>
    <t>Un (1) mes, contado a partir del perfeccionamiento del mismo, previo registro presupuestal y aprobación de pólizas.</t>
  </si>
  <si>
    <t>1 MES</t>
  </si>
  <si>
    <t>044/2016</t>
  </si>
  <si>
    <t>LA PREVISORA</t>
  </si>
  <si>
    <t>Adquirir el Seguro Obligatorio de Accidentes de Tránsito - SOAT para la protección de los automóviles pertenecientes al parque automotor de la Función Pública, de conformidad con el plan de adquisiciones para la vigencia 2016 y lo señalado por el Acuerdo Marco de Precios de Colombia Compra Eficiente.</t>
  </si>
  <si>
    <t>CONTRATO DE SEGUROS</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</si>
  <si>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</si>
  <si>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7416 del  19 de Enero de 2016</t>
  </si>
  <si>
    <t>será hasta el treinta y uno (31) de diciembre de 2016, de conformidad con lo estipulado por el Acuerdo Marco de Precios de Colombia Compra Eficiente.</t>
  </si>
  <si>
    <t>042/2016</t>
  </si>
  <si>
    <t>LUPA JURIDICA S.A</t>
  </si>
  <si>
    <t>Prestar los servicios de vigilancia, seguimiento y control de los procesos adelantados en los diferentes despachos judiciales a nivel Nacional, diferentes a la ciudad de Bogotá D.C., en los que es parte la Función Pública,  así como aquellos que se inicien durante la ejecución del Contrato.</t>
  </si>
  <si>
    <t xml:space="preserve">PRESTACION DE SERVICIOS </t>
  </si>
  <si>
    <t>Once (11) pagos, distribuidos en diez (10) mensualidades vencidas, en relación con el número de procesos y tutelas efectivamente vigilados en dicha mensualidad, y un (1) último pago proporcional a los servicios efectivamente prestados durante el último periodo</t>
  </si>
  <si>
    <t>Certificado de Disponibilidad Presupuestal N° 5416 del  14 de Enero de 2016</t>
  </si>
  <si>
    <t>Será hasta el dieciséis (16) de diciembre de 2016, contado a partir del perfeccionamiento del mismo, previo Registro presupuestal y aprobación de las pólizas.</t>
  </si>
  <si>
    <t>ANDRY MARCELI OSORIO</t>
  </si>
  <si>
    <t>048/2016</t>
  </si>
  <si>
    <t>CLAUDIA MARCELA GONZALEZ AREVALO</t>
  </si>
  <si>
    <t xml:space="preserve">Prestar los Servicios Profesionales en la Dirección General, para el diseño y/o edición del material gráfico, de los documentos y piezas visuales generadas por la Dirección General de la Función Pública para el posicionamiento externo de la Entidad y sus proyectos, según se requiera en el desarrollo de todos los procesos de la Entidad. </t>
  </si>
  <si>
    <t>Dos (2) mensualidades vencidas, cada una por valor de CUATRO MILLONES CUATROCIENTOS MIL PESOS ($4.400.000.oo) M/CTE</t>
  </si>
  <si>
    <t>Certificado de Disponibilidad Presupuestal N° 6216 del  15 de Enero de 2016</t>
  </si>
  <si>
    <t>15416 DEL 02-Febrero 2016</t>
  </si>
  <si>
    <t>ANGELICA MARIA ALBARRACIN DAGUER</t>
  </si>
  <si>
    <t>Prestar los Servicios Profesionales para la diagramación del informe de Ley de Cuotas y el documento de política de datos personales, en el marco del Proyecto de Inversión “MEJORAMIENTO, FORTALECIMIENTO DE LA CAPACIDAD INSTITUCIONAL PARA EL DESARROLLO DE LAS POLITICAS PÚBLICAS. NACIONAL</t>
  </si>
  <si>
    <t xml:space="preserve">Dos (2) mensualidades vencidas, previa presentación del informe de actividades, verificación de la actualización de la hoja de vida en el SIGEP y expedición del certificado de recibido a satisfacción por parte del supervisor del contrato. </t>
  </si>
  <si>
    <t>Certificado de Disponibilidad Presupuestal N° 6616 del  15 de Enero de 2016</t>
  </si>
  <si>
    <t>14016 DEL 26-Enero-2016</t>
  </si>
  <si>
    <t>HILDA RAMIREZ</t>
  </si>
  <si>
    <t>045/2016</t>
  </si>
  <si>
    <t>JULIANA TORRES QUIJANO</t>
  </si>
  <si>
    <t>Prestar los Servicios Profesionales en la Dirección General, para apoyar en la caracterización y el cronograma anual, para el desarrollo de la Estrategia de Gestión Internacional de Función Pública, en el marco del Proyecto de Inversión “MEJORAMIENTO, FORTALECIMIENTO DE LA CAPACIDAD INSTITUCIONAL PARA EL DESARROLLO DE LAS POLITICAS PUBLICAS. NACIONAL”.</t>
  </si>
  <si>
    <t>Dos (2) mensualidades vencidas, cada una por valor de SEIS MILLONES QUINIENTOS MIL PESOS ($6’500.000,oo) M/CTE</t>
  </si>
  <si>
    <t>Certificado de Disponibilidad Presupuestal N° 8116 del  25 de Enero de 2016</t>
  </si>
  <si>
    <t>Prestar los servicios de Apoyo a la Gestión en el Grupo de Gestión Contractual, para la organización de la documentación generada en el marco del Proyecto de Inversión.</t>
  </si>
  <si>
    <t>050/2016</t>
  </si>
  <si>
    <t>047/2016</t>
  </si>
  <si>
    <t>ALEXANDER MARQUEZ RIOS</t>
  </si>
  <si>
    <t>Dos (2) mensualidades vencidas, cada una por valor de OCHO MILLONES DE PESOS ($8’000.000.oo) M/CTE</t>
  </si>
  <si>
    <t>Certificado de Disponibilidad Presupuestal N° 6016 del  14 de Enero de 2016</t>
  </si>
  <si>
    <t>14916 DEL 01-Febrero 2016</t>
  </si>
  <si>
    <t>033/2016</t>
  </si>
  <si>
    <t>NATALIA ANDREA GONZALEZ PUIN</t>
  </si>
  <si>
    <t xml:space="preserve">Prestar los Servicios de Apoyo a la Gestión en la Dirección Jurídica, para realizar labores de digitación e ingreso de la información requerida para la actualización del Gestor Normativo, en temas relacionados con las políticas públicas, incluyendo los conceptos, la jurisprudencia, doctrina y normativa legal, en el marco del Proyecto de Inversión “MEJORAMIENTO, FORTALECIMIENTO DE LA CAPACIDAD INSTITUCIONAL PARA EL DESARROLLO DE LAS POLITICAS PUBLICAS. NACIONAL”. </t>
  </si>
  <si>
    <t>Dos (2) mensualidades vencidas, cada una por valor de UN MILLÓN QUINIENTOS MIL PESOS ($1’500.000) M/CTE</t>
  </si>
  <si>
    <t>Certificado de Disponibilidad Presupuestal N° 5916 del  14 de Enero de 2016</t>
  </si>
  <si>
    <t>10716 DEL 22-Enero-2016</t>
  </si>
  <si>
    <t>046/2016</t>
  </si>
  <si>
    <t>DANIEL ENRIQUE BERNAL CONTRERAS</t>
  </si>
  <si>
    <t>Prestar los Servicios Profesionales en la  FUNCIÓN PÚBLICA, para apoyar y brindar el soporte técnico en el mantenimiento, ajuste, integración y actualización de la aplicación denominada “Gestor Normativo”, en el marco del Proyecto de Inversión “MEJORAMIENTO DE LA GESTION DE LAS POLITICAS PUBLICAS A TRAVES DE LAS TECNOLOGIAS DE INFORMACION TICS”.</t>
  </si>
  <si>
    <t>Dos (2) mensualidades vencidas, cada una por valor de CUATRO MILLONES DE PESOS ($4’000.000.oo) M/CTE</t>
  </si>
  <si>
    <t>Certificado de Disponibilidad Presupuestal N° 7916 del  19 de Enero de 2016</t>
  </si>
  <si>
    <t>5 MESES</t>
  </si>
  <si>
    <t>Prestar los Servicios Profesionales en LA FUNCIÓN PÚBLICA, para articular las actividades tendientes al posicionamiento del Espacio Virtual de Asesoría - EVA de la Entidad, con cargo al Proyecto de Inversión denominado “Mejoramiento Fortalecimiento de la capacidad institucional para el desarrollo de políticas públicas. Nacional”</t>
  </si>
  <si>
    <t>2 MESES</t>
  </si>
  <si>
    <t xml:space="preserve">Prestar sus  servicios de apoyo a la gestión documental de la Coordinación del Grupo de Gestión Administrativa y Documental, en el levantamiento de las Tablas de Valoración Documental del archivo central y apoyo en la  organización de los archivos electrónicos de las dependencias del Departamento Administrativo de la Función Pública. </t>
  </si>
  <si>
    <t>Prestar los Servicios Profesionales en la Dirección de Desarrollo Organizacional para apoyar la implementación, desarrollo y el seguimiento técnico, administrativo y operativo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</si>
  <si>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C-123-1000-4 Recurso 15</t>
  </si>
  <si>
    <t>Clara Collazos Tel 3344080 Ext. 200</t>
  </si>
  <si>
    <t>Prestar los servicios profesionales en la Dirección de Desarrollo Organizacional para apoyar el estudio de los datos obtenidos de fuentes primarias y secundarias y el seguimiento a las acciones derivadas del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</si>
  <si>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 xml:space="preserve">Realizar la Auditoria del Proyecto “FORTALECIMIENTO DE LA GESTIÓN TERRITORIAL A PARTIR DE LA ARTICULACIÓN INSTITUCIONAL, CON ÉNFASIS EN SERVICIO AL CIUDADANO Y CONSTRUCCIÓN DE PAZ”, financiado con recursos de la Agencia Española de Cooperación Internacional para el Desarrollo –AECID, siguiendo las reglas establecidas por el cooperante para tal fin. </t>
  </si>
  <si>
    <t>Adquisición para la prestación de servicios de logística para la realización de talleres en los municipios de Quibdó, Istmina, Buenaventura, Guapi y Tumaco,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</si>
  <si>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Adquisición de elementos para Publicidad y difusión (pendones, plegables, afiches)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</si>
  <si>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Adquisión para la prestación de servicios de Impresión de materiales para talleres, manuales de oferta y USB para difusión ciudadana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</si>
  <si>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Prestar los Servicios Profesionales en la Subdirección, para apoyar el cumplimiento de los compromisos  estratégicos y misionales programados durante la ejecución del contrato, en el marco del Proyecto de Inversión denominado MEJORAMIENTO, FORTALECIMIENTO PARA EL DESARROLLO DE LAS POLITICAS PUBLICAS. NACIONAL.</t>
  </si>
  <si>
    <t>Prestar los servicios de apoyo a la gestión, para realizar labores de digitación e ingreso de la información requerida para la actualización del Gestor Normativo, en temas relacionados con las políticas públicas, incluyendo los conceptos, la jurisprudencia, doctrina y normativa legal</t>
  </si>
  <si>
    <t>Adquisición e instalación de puntos de red con el fin de ampliar la capacidad actual y cubrir las necesidades de la entidad.</t>
  </si>
  <si>
    <t>Prestar los Servicios Profesionales en la Dirección Jurídica, para apoyar en la revisión de los conceptos jurídicos y técnicos que ha emitido la Función Pública, así como de la normatividad, jurisprudencia, doctrina relevante del sector Función Pública,  con el fin de ser incorporados en el Gestor Normativo.</t>
  </si>
  <si>
    <t>Prestar los Servicios Profesionales en la Dirección de Desarrollo Organziacional para continuar con la implementación y mejoramiento del Índice sintético de desempeño institucional en las entidades del orden nacional  y construir e implementar un índice sintético de desempeño territorial en el marco de los proyectos de inversión " Desarrollo  de la capacidad institucional de las entidades públicas del orden territorial " y "Mejoramiento, fortalecimiento para el desarrollo de las políticas públicas, Nacional"</t>
  </si>
  <si>
    <t xml:space="preserve"> Realización de los estudios necesarios, para la adquisición y puesta en funcionamiento de dos (2) ascensores para el edificio sede la función pública</t>
  </si>
  <si>
    <t>Julián Mauricio Martínez Alvarado - Coordinadora Grupo Gestion Administrativa y Documental
Doris Atahualpa Polanco - Coordinadora Grupo de Gestión Contractual</t>
  </si>
  <si>
    <t>064/2016</t>
  </si>
  <si>
    <t>063/2016</t>
  </si>
  <si>
    <t>060/2016</t>
  </si>
  <si>
    <t>WILLIAM RICARDO SOSA CRUZ</t>
  </si>
  <si>
    <t>Prestar los Servicios de Apoyo a la Gestión en el Grupo de Gestión Administrativa y Documental, para la revisión, clasificación, actualización de los archivos de gestión de las áreas de la Función Pública, revisión de las transferencias documentales primarias y  organización de archivos electrónicos, de conformidad con los seguimientos realizados por parte del grupo enlace de Gestión Documental.</t>
  </si>
  <si>
    <t>Diez (10) mensualidades vencidas, cada una por valor de UN MILLÓN CUATROCIENTOS MIL PESOS ($1’400.000) M/CTE</t>
  </si>
  <si>
    <t>Certificado de Disponibilidad Presupuestal N° 9016 del  03 de Febrero de 2016</t>
  </si>
  <si>
    <t xml:space="preserve">Diez (10) meses, contados a partir del perfeccionamiento del mismo, previo registro presupuestal. </t>
  </si>
  <si>
    <t>059/2016</t>
  </si>
  <si>
    <t xml:space="preserve">Prestar los Servicios de Apoyo a la Gestión en el Grupo de Gestión Administrativa y Documental, para la organización de las historias laborales y actualización del inventario documental, correspondiente a los ex-servidores del Departamento Administrativo de la Función Pública y en la revisión de las transferencias documentales primarias. </t>
  </si>
  <si>
    <t>Certificado de Disponibilidad Presupuestal N° 8916 del  03 de Febrero de 2016</t>
  </si>
  <si>
    <t>170116 DEL 12-Febrero 2016</t>
  </si>
  <si>
    <t>055/2016</t>
  </si>
  <si>
    <t>JUAN PABLO BENITEZ SANDOVAL</t>
  </si>
  <si>
    <t xml:space="preserve">Prestar los Servicios de Apoyo a la Gestión en el Grupo de Gestión Administrativa y Documental, para la organización y depuración de los archivos de gestión de las áreas misionales, del Departamento Administrativo de la Función Pública que le sean asignadas, así como la revisión de las transferencias documentales primarias. </t>
  </si>
  <si>
    <t>Diez (10) mensualidades vencidas, cada una por valor de UN MILLÓN SETECIENTOS MIL PESOS ($1’700.000.oo) M/CTE</t>
  </si>
  <si>
    <t>Certificado de Disponibilidad Presupuestal N° 9116 del  03 de Febrero de 2016</t>
  </si>
  <si>
    <t>058/2016</t>
  </si>
  <si>
    <t>SARA VICTORIA ALBARRACIN CHAPARRO</t>
  </si>
  <si>
    <t>Prestar los Servicios de Apoyo a la Gestión en el Grupo de Gestión Administrativa y Documental, para apoyar el levantamiento de las Tablas de Valoración Documental del archivo central, así como en la  organización de los archivos electrónicos de las dependencias del Departamento Administrativo de la Función Pública.</t>
  </si>
  <si>
    <t>Certificado de Disponibilidad Presupuestal N° 9216 del  03 de Febrero de 2016</t>
  </si>
  <si>
    <t>053/2016</t>
  </si>
  <si>
    <t>NESTOR ALVARO GONZALEZ ALBARRACIN</t>
  </si>
  <si>
    <t xml:space="preserve">Prestar los Servicios Profesionales para apoyar técnicamente la etapa precontractual y contractual, del contrato que resulte del Concurso de Méritos cuyo objeto lo constituye: “la consultoría para la realización de los estudios, incluyendo el análisis y definición de las especificaciones técnicas y de mercado, para la adquisición y puesta en funcionamiento de dos (2) ascensores en el Edificio sede del Departamento Administrativo de la Función Pública, ubicado en la Carrera 6 N°. 12- 62 de la ciudad de Bogotá D.C”. </t>
  </si>
  <si>
    <t>Un primer pago, por la suma de TRES MILLONES DOSCIENTOS MIL DE PESOS ($3´200.000,00) MCTE, al terminar la etapa precontractual, acompañado del informe que contenga las actividades realizadas en dicha etapa; b) Un segundo y último pago, por la suma de CUATRO MILLONES OCHOCIENTOS MIL DE PESOS  ($4’800.000,oo) M/CTE</t>
  </si>
  <si>
    <t>Certificado de Disponibilidad Presupuestal N° 8316 del  28 de Enero de 2016</t>
  </si>
  <si>
    <t>15816 DEL 08-Febrero 2016</t>
  </si>
  <si>
    <t>Será a partir de la suscripción del Acta de Inicio entre el Supervisor del Contrato y el Contratista, previo perfeccionamiento del mismo y hasta la fecha de terminación del contrato que resulte del Concurso de Méritos</t>
  </si>
  <si>
    <t>057/2016</t>
  </si>
  <si>
    <t>062/2016</t>
  </si>
  <si>
    <t>JULIANA SALCEDO MONCALEANO</t>
  </si>
  <si>
    <t>061/2016</t>
  </si>
  <si>
    <t>GLORIA ESPERANZA JIMENEZ CABRERA</t>
  </si>
  <si>
    <t>Prestar los Servicios de Apoyo a la Gestión en la Dirección Jurídica, para realizar labores de digitación e ingreso de la información requerida para la actualización del Gestor Normativo, en temas relacionados con las políticas públicas, incluyendo los conceptos, la jurisprudencia, doctrina y normativa legal, en el marco del Proyecto de Inversión “MEJORAMIENTO, FORTALECIMIENTO DE LA CAPACIDAD INSTITUCIONAL PARA EL DESARROLLO DE LAS POLITICAS PUBLICAS. NACIONAL”.</t>
  </si>
  <si>
    <t>Un (1) único pago, por valor de UN MILLÓN QUINIENTOS MIL PESOS ($1’500.000) M/CTE</t>
  </si>
  <si>
    <t>Certificado de Disponibilidad Presupuestal N° 9416 del  08 de Febrero de 2016</t>
  </si>
  <si>
    <t xml:space="preserve">Un (1) mes, contado a partir del perfeccionamiento del mismo, previo registro presupuestal. </t>
  </si>
  <si>
    <t>SEGUROS DEL ESTADO</t>
  </si>
  <si>
    <t>054/2016</t>
  </si>
  <si>
    <t>ADRIANA MARCELA BELTRAN GARZÓN</t>
  </si>
  <si>
    <t xml:space="preserve">Prestar los Servicios Profesionales para apoyar los Procesos de Selección Meritocráticos que adelanta la Función Pública, para la provisión de vacantes de Entidades Públicas. </t>
  </si>
  <si>
    <t>Cinco (5) mensualidades vencidas, cada una por valor de DOS MILLONES SETECIENTOS MIL PESOS ($2’700.000,00) M/CTE</t>
  </si>
  <si>
    <t>Certificado de Disponibilidad Presupuestal N° 6716 del  15 de Enero de 2016</t>
  </si>
  <si>
    <t>16116 DEL 09-Febrero 2016</t>
  </si>
  <si>
    <t>Cinco (5) meses, contado a partir del perfeccionamiento del mismo, previo registró presupuestal.</t>
  </si>
  <si>
    <t>FRANCISCO AMEZQUITA</t>
  </si>
  <si>
    <t>GRUPO DE APOYO A LA MERITOCRACIA</t>
  </si>
  <si>
    <t>052/2016</t>
  </si>
  <si>
    <t>DANIEL ASDRUBAL ROMERO GONZALEZ</t>
  </si>
  <si>
    <t xml:space="preserve">Prestar los Servicios Profesionales en LA FUNCIÓN PÚBLICA, para articular las actividades tendientes al posicionamiento del Espacio Virtual de Asesoría - EVA de la Entidad, con cargo al Proyecto de Inversión denominado “Mejoramiento Fortalecimiento de la capacidad institucional para el desarrollo de políticas públicas. Nacional”. </t>
  </si>
  <si>
    <t>Dos (2) mensualidades vencidas, cada una por valor de OCHO MILLONES QUINIENTOS MIL PESOS ($8.500.000.oo)</t>
  </si>
  <si>
    <t>Certificado de Disponibilidad Presupuestal N° 9316 del  04 de Febrero de 2016</t>
  </si>
  <si>
    <t>15716 DEL 08-Febrero 2016</t>
  </si>
  <si>
    <t>NATALIA CARDONA</t>
  </si>
  <si>
    <t>SECRETARIA GENERAL</t>
  </si>
  <si>
    <t>056/2016</t>
  </si>
  <si>
    <t>MARIA BIBIANA BELTRAN BALLESTEROS</t>
  </si>
  <si>
    <t>Certificado de Disponibilidad Presupuestal N° 9516 del  08 de Febrero de 2016</t>
  </si>
  <si>
    <t>TANDEM S.A.</t>
  </si>
  <si>
    <t>Prestar el servicio de custodia, transporte y almacenamiento externo de los medios magnéticos, que contienen  las copias de respaldo de la información de la Función Pública, de acuerdo con las condiciones técnicas establecidas en la Ficha Técnica (Anexo N° 2).</t>
  </si>
  <si>
    <t>Cinco (5) pagos bimensuales de acuerdo con los servicios efectivamente prestados y un último pago por el mes restante acorde con los servicios efectivamente prestados</t>
  </si>
  <si>
    <t>Hasta el treinta (30) de diciembre de 2016, contado a partir del perfeccionamiento del mismo, previo Registro Presupuestal y aprobación de pólizas.</t>
  </si>
  <si>
    <t>ANA GISELLE CASTRO</t>
  </si>
  <si>
    <t>Certificado de Disponibilidad Presupuestal N° 8016 del  25 de Enero de 2016</t>
  </si>
  <si>
    <t>MOSTHYE VICENTE MEDINA</t>
  </si>
  <si>
    <t>Adquirir e instalar una ventana corrediza en aluminio, para el puente del piso 9° del edificio sede de la Función Pública, de acuerdo con las condiciones técnicas establecidas en la Ficha Técnica (Anexo N° 2).</t>
  </si>
  <si>
    <t>Un (1) solo pago, a la entrega de la ventana debidamente instalada y en funcionamiento en el piso 9°, previa presentación de la factura</t>
  </si>
  <si>
    <t>Diez (10) días hábiles, contados a partir del perfeccionamiento del mismo, previo Registro Presupuestal</t>
  </si>
  <si>
    <t>GLORIA RUTH MUTIS</t>
  </si>
  <si>
    <t>Certificado de Disponibilidad Presupuestal N° 8516 del  28 de Enero de 2016</t>
  </si>
  <si>
    <t>066/2016</t>
  </si>
  <si>
    <t>065/2016</t>
  </si>
  <si>
    <t>2 0 4 4 1 COMBUSTIBLES Y LUBRICANTES</t>
  </si>
  <si>
    <t>15216 DEL 01-Febrero 2016</t>
  </si>
  <si>
    <t>GRUPO DE SERVICIOS ADMINISTRATIVOS Y DOCUMENTAL</t>
  </si>
  <si>
    <t>17416 DEL 15-Febrero 2016</t>
  </si>
  <si>
    <t>17516 DEL 15-Febrero 2016</t>
  </si>
  <si>
    <t>ASEGURADORA SOLIDARIA</t>
  </si>
  <si>
    <t>14516 DEL 29-Enero 2016</t>
  </si>
  <si>
    <t>14416 DEL 29-Enero-2016</t>
  </si>
  <si>
    <t>17116 DEL 12-Febrero 2016</t>
  </si>
  <si>
    <t>16616 DEL 12-Febrero 2016</t>
  </si>
  <si>
    <t>16916 DEL 12-Febrero 2016</t>
  </si>
  <si>
    <t>070/2016</t>
  </si>
  <si>
    <t>VANESSA YISETH LOZANO GUERRERO</t>
  </si>
  <si>
    <t>Prestar los Servicios Profesionales en la Dirección de Control Interno y Racionalización de Trámites de la Función Pública, para apoyar en la revisión de las experiencias registradas en el Banco de Éxitos y en la elaboración de la estrategia de difusión de las experiencias, que sean pertinentes de ser replicadas en las entidades de la Administración Pública colombiana, en el marco del Proyecto de Inversión “DESARROLLO DE LA CAPACIDAD INSTITUCIONAL DE LAS ENTIDADES PÚBLICAS DEL ORDEN TERRITORIAL”.</t>
  </si>
  <si>
    <t>(2) mensualidades vencidas, cada una por valor de TRES MILLONES TRESCIENTOS MIL PESOS ($3’300.000.oo)</t>
  </si>
  <si>
    <t>Certificado de Disponibilidad Presupuestal N° 10216 del  12 de Febrero de 2016</t>
  </si>
  <si>
    <t>26816 DEL 26-Febrero 2016</t>
  </si>
  <si>
    <t>OLGA LUCIA ECHEVERRY</t>
  </si>
  <si>
    <t>DIRECCION DE CONTROL INTERNO Y RACIONALIZACION DE TRAMITES</t>
  </si>
  <si>
    <t>DIEGO ALEXANDER MAYORGA MAYORGA</t>
  </si>
  <si>
    <t xml:space="preserve">Prestar los Servicios de Apoyo a la Gestión en el Grupo de Gestión Contractual, para la organización de la documentación generada, en el marco de los Proyectos de Inversión  “MEJORAMIENTO, FORTALECIMIENTO DE LA CAPACIDAD INSTITUCIONAL PARA EL DESARROLLO DE LAS POLÍTICAS PÚBLICAS. NACIONAL” y “DESARROLLO DE LA CAPACIDAD INSTITUCIONAL DE LAS ENTIDADES PUBLICAS DEL ORDEN TERRITOTRIAL”. </t>
  </si>
  <si>
    <t>Certificado de Disponibilidad Presupuestal N° 7916 del  22 de Enero de 2016</t>
  </si>
  <si>
    <t>MEJORAMIENTO, FORTALECIMIENTO DE LA CAPACIDAD INSTITUCIONAL PARA EL DESARROLLO DE POLITICAS PUBLICAS. NACIONAL -  MEJORAMIENTO, CAPACIDAD INSTITUCIONAL DE LAS ENTIDADES PUBLICAS DEL ORDEN TERRITORIAL</t>
  </si>
  <si>
    <t>15516 DEL 02-Febrero 2016</t>
  </si>
  <si>
    <t>071/2016</t>
  </si>
  <si>
    <t>DAVID RICARDO RACERO MAYORCA</t>
  </si>
  <si>
    <t xml:space="preserve">Prestar los servicios profesionales en la Dirección General, para apoyar la ejecución de la estrategia de pedagogía y construcción de paz en el territorio, en el marco del Proyecto de Inversión “DESARROLLO  DE LA CAPACIDAD INSTITUCIONAL DE LAS ENTIDADES PÚBLICAS DEL ORDEN TERRITORIAL. </t>
  </si>
  <si>
    <t>Diez (10) mensualidades vencidas, cada una por valor de CUATRO MILLONES QUINIENTOS MIL PESOS ($4’500.000) M/CTE</t>
  </si>
  <si>
    <t>Certificado de Disponibilidad Presupuestal N° 11316 del  24 de Febrero de 2016</t>
  </si>
  <si>
    <t>26916 DEL 26-Febrero 2016</t>
  </si>
  <si>
    <t>DIANA ELIZABETH SALINAS GUTIERREZ</t>
  </si>
  <si>
    <t>Prestar los Servicios Profesionales en la Dirección Jurídica, para apoyar en la revisión de los conceptos jurídicos y técnicos que ha emitido la Función Pública, así como de la normatividad, jurisprudencia y doctrina relevante del sector Función Pública, con el fin de ser incorporados en el Gestor Normativo, en el marco del Proyecto de Inversión “MEJORAMIENTO, FORTALECIMIENTO DE LA CAPACIDAD INSTITUCIONAL PARA EL DESARROLLO DE LAS POLITICAS PUBLICAS. NACIONAL”.</t>
  </si>
  <si>
    <t>Un (1) único pago, por valor de CUATRO MILLONES DE PESOS ($4’000.000,oo) M/CTE</t>
  </si>
  <si>
    <t>Certificado de Disponibilidad Presupuestal N° 9716 del  08 de Febrero de 2016</t>
  </si>
  <si>
    <t>18216 DEL 16-Febrero 2016</t>
  </si>
  <si>
    <t xml:space="preserve">Un (1) mes, contado a partir del perfeccionamiento del mismo, previo Registro Presupuestal. </t>
  </si>
  <si>
    <t>MELITZA DONADO DIAZ GRANADOS</t>
  </si>
  <si>
    <t xml:space="preserve">Prestar los Servicios Profesionales en la Dirección Jurídica, para apoyar en la revisión de los conceptos jurídicos y técnicos que ha emitido la Función Pública, así como de la normatividad, jurisprudencia y doctrina relevante del sector Función Pública, con el fin de ser incorporados en el Gestor Normativo, en el marco del Proyecto de Inversión “MEJORAMIENTO, FORTALECIMIENTO DE LA CAPACIDAD INSTITUCIONAL PARA EL DESARROLLO DE LAS POLITICAS PUBLICAS. NACIONAL”. </t>
  </si>
  <si>
    <t>Certificado de Disponibilidad Presupuestal N° 9616 del  08 de Febrero de 2016</t>
  </si>
  <si>
    <t>18116 DEL 16-Febrero 2016</t>
  </si>
  <si>
    <t>GERALDINE GIRALDO MORENO</t>
  </si>
  <si>
    <t>Prestar los Servicios Profesionales en la Dirección Jurídica, para apoyar la actualización de normas y documentos jurídicos, extractos y reseñas de jurisprudencia, del sector Función Pública, así como el cargue de enlaces y concordancias, en el Gestor Normativo de la Función Pública, en el marco del Proyecto de Inversión “MEJORAMIENTO, FORTALECIMIENTO DE LA CAPACIDAD INSTITUCIONAL PARA EL DESARROLLO DE LAS POLITICAS PUBLICAS. NACIONAL”.</t>
  </si>
  <si>
    <t>Un (1) único pago por valor de DOS MILLONES TRESCIENTOS MIL PESOS ($2’300.000,oo) M/CTE</t>
  </si>
  <si>
    <t>Certificado de Disponibilidad Presupuestal N° 9916 del  08 de Febrero de 2016</t>
  </si>
  <si>
    <t>16816 DEL 12-Febrero 2016</t>
  </si>
  <si>
    <t>Certificado de Disponibilidad Presupuestal N° 9816 del  08 de Febrero de 2016</t>
  </si>
  <si>
    <t>17316 DEL 12-Febrero 2016</t>
  </si>
  <si>
    <t>17216 DEL 12-Febrero 2016</t>
  </si>
  <si>
    <t>Certificado de Disponibilidad Presupuestal N° 4416 del  08 de Enero de 2016</t>
  </si>
  <si>
    <t>14116 DEL 26-Enero-2016</t>
  </si>
  <si>
    <t>Certificado de Disponibilidad Presupuestal N° 7716 del  19 de Enero de 2016</t>
  </si>
  <si>
    <t>14216 DEL 26-Enero-2016</t>
  </si>
  <si>
    <t>ROGER QUIRAMA GARCIA                                        JOSE CEBALLOS</t>
  </si>
  <si>
    <t>14816 DEL 29-Enero 2016</t>
  </si>
  <si>
    <t>069/2016</t>
  </si>
  <si>
    <t>VALERIA GABRIELA PARRA GREGORY</t>
  </si>
  <si>
    <t>Prestar los Servicios Profesionales en la Subdirección, para apoyar y hacer seguimiento al cumplimiento de los compromisos estratégicos y misionales, para la ejecución del Proyecto de Inversión denominado MEJORAMIENTO, FORTALECIMIENTO PARA EL DESARROLLO DE LAS POLITICAS PUBLICAS. NACIONAL.</t>
  </si>
  <si>
    <t>Dos (2) mensualidades vencidas, cada una por valor de TRES MILLONES QUINIIENTOS MIL PESOS ($3’500.000) M/CTE</t>
  </si>
  <si>
    <t>Certificado de Disponibilidad Presupuestal N° 10516 del  17 de Febrero de 2016</t>
  </si>
  <si>
    <t>26716 DEL 25-Febrero 2016</t>
  </si>
  <si>
    <t>16716 DEL 12-Febrero 2016</t>
  </si>
  <si>
    <t>068/2016</t>
  </si>
  <si>
    <t>ARMANDO ARDILA DELGADO</t>
  </si>
  <si>
    <t>Prestar los servicios profesionales en la Dirección de Desarrollo Organizacional (DDO), para apoyar en la implementación y mejoramiento del índice sintético de desempeño institucional de las entidades del orden nacional, así como, en la elaboración e implementación de un índice sintético de desempeño territorial, en el marco de los Proyectos de Inversión denominados “MEJORAMIENTO, FORTALECIMIENTO DE LA CAPACIDAD INSTITUCIONAL PARA EL DESARROLLO DE LAS POLÍTICAS PÚBLICAS. NACIONAL” y “DESARROLLO  DE LA CAPACIDAD INSTITUCIONAL DE LAS ENTIDADES PÚBLICAS DEL ORDEN TERRITORIAL”.</t>
  </si>
  <si>
    <t>Diez (10) mensualidades vencidas cada una por valor de QUINCE MILLONES TRESCIENTOS MIL PESOS ($15’300.000.oo) M/CTE</t>
  </si>
  <si>
    <t>Certificado de Disponibilidad Presupuestal N° 10916 del  22 de Febrero de 2016</t>
  </si>
  <si>
    <t>26616 DEL 23-Febrero 2016</t>
  </si>
  <si>
    <t xml:space="preserve">Diez (10) meses, contados a partir del perfeccionamiento del mismo, previo registro presupuestal y aprobación de pólizas. </t>
  </si>
  <si>
    <t>HERNANDO DAZA</t>
  </si>
  <si>
    <t xml:space="preserve">DIRECCION DE DESARROLLO ORGANIZACIONAL  </t>
  </si>
  <si>
    <t>Publicación de Edictos</t>
  </si>
  <si>
    <t>Prestar los servicios  de Apoyo para la realización de actividades de organización  y mantenimiento general requeridas por el Grupo de Gestión Administrativa para el edificio sede  de la entidad.</t>
  </si>
  <si>
    <t>Prestación de servicios profesionales para adelantar el proceso relacionado con el cálculo actuarial</t>
  </si>
  <si>
    <t>Prestación de servicios profesionales para adelantar el proceso de avalúo comercial de los bienes  muebles y de software del Departamento</t>
  </si>
  <si>
    <t>Francisco Amézquita Tel  3344080 Ext  216. 5667649.</t>
  </si>
  <si>
    <t xml:space="preserve">Adquirir pruebas Test de Wartegg, para la evaluación de las competencias laborales de los aspirantes a cargos de los distintos niveles de la  Administración Pública, de acuerdo con lo establecido en las condiciones técnicas.  </t>
  </si>
  <si>
    <t>Cantidad estimada</t>
  </si>
  <si>
    <t>Suministro e intalación de una ventana corrediza en aluminio para el puenta de la Dirección en el piso 9</t>
  </si>
  <si>
    <t>073/2016</t>
  </si>
  <si>
    <t>JAIME RIVEROS TELLEZ</t>
  </si>
  <si>
    <t>Prestar el servicio de mantenimiento preventivo y correctivo de la central telefónica digital (DBS) y del sistema de procesamiento de voz o guía de voz, en los equipos de  la Función Pública de acuerdo con las condiciones establecidas en el Anexo Técnico N° 2.</t>
  </si>
  <si>
    <t>Seis (06) mensualidades vencidas conforme a los servicios efectivamente prestados, previa presentación de la factura, la expedición del certificado de recibido a satisfacción por parte del supervisor del contrato, sin que el monto total de los servicios prestados pueda exceder la cuantía total del mismo.</t>
  </si>
  <si>
    <t>Certificado de Disponibilidad Presupuestal N° 8616 del  02 de Febrero de 2016</t>
  </si>
  <si>
    <t>27316 DEL 01- Marzo 2016</t>
  </si>
  <si>
    <t xml:space="preserve">Será hasta el 31 de agosto de 2016, contados a partir del perfeccionamiento del mismo, previo Registro Presupuestal.
</t>
  </si>
  <si>
    <t>074/2016</t>
  </si>
  <si>
    <t>SLENDY CONTRERAS AMADO</t>
  </si>
  <si>
    <t>Dos (2) mensualidades vencidas, cada una por valor de TRES MILLONES TRESCIENTOS MIL PESOS ($3’300.000)</t>
  </si>
  <si>
    <t>Certificado de Disponibilidad Presupuestal N° 10816 del  19 de Febrero de 2016</t>
  </si>
  <si>
    <t>27216 DEL 01- Marzo 2016</t>
  </si>
  <si>
    <t xml:space="preserve">Prestar los servicios profesionales en la Dirección de Empleo Público (DEP) para apoyar la elaboración de un documento que contenga un análisis normativo y jurisprudencial en materia de empleo público, que incluya la normatividad vigente, los fallos proferidos por la Corte Constitucional y el Consejo de Estado y presente las recomendaciones para consolidar un documento de reforma normativa del empleo público en Colombia, en el marco de los Proyectos de Inversión denominados “MEJORAMIENTO, FORTALECIMIENTO DE LA CAPACIDAD INSTITUCIONAL PARA EL DESARROLLO DE LAS POLÍTICAS PÚBLICAS. NACIONAL” </t>
  </si>
  <si>
    <t>Unidad de Medida</t>
  </si>
  <si>
    <t>2 0 4 4 18 PRODUCTOS DE CAFETERIA Y RESTAURANTE ($5.740.453)</t>
  </si>
  <si>
    <t>2 0 4 4 17 PRODUCTOS DE ASEO Y LIMPIEZA ($ 3.101.205)  Y VER SALDO POR 2 0 4 4 18 PRODUCTOS DE CAFETERIA Y RESTAURANTE</t>
  </si>
  <si>
    <t>2 0 4 6 5 SERVICIOS DE TRANSMISIÓN DE INFORMACIÓN</t>
  </si>
  <si>
    <t>Luz mary Riaño Tel 3344080 Ext. 110</t>
  </si>
  <si>
    <t>ADICION AL CONTRATO EN $</t>
  </si>
  <si>
    <t>VALOR NETO DEL CONTRATO</t>
  </si>
  <si>
    <t xml:space="preserve">CONTRATISTA </t>
  </si>
  <si>
    <t>C-123-1000-4 Recurso 11</t>
  </si>
  <si>
    <t>Prestación de servicos en temas de pedagogía de paz</t>
  </si>
  <si>
    <t>HASTA EL 30 DE DICIEMBRE</t>
  </si>
  <si>
    <t xml:space="preserve">C-123-1000-4 Recurso 11
</t>
  </si>
  <si>
    <t>Prestar los Servicios Profesionales en el Grupo de Comunicaciones Estratégicas, con el fin de difundir entre los medios de comunicación nacionales y territoriales.</t>
  </si>
  <si>
    <t>Prestar los Servicios Profesionales en el Grupo de Comunicaciones Estratégicas, con el fin de apoyar la estrategia de comunicaciones dirigida a los servidores públicos y entidades estatales</t>
  </si>
  <si>
    <t>Prestar los Servicios Profesionales en el Grupo de Comunicaciones Estratégicas, con el fin de liderar la actualización de la estrategia de comunicaciones.</t>
  </si>
  <si>
    <t xml:space="preserve">Prestar los Servicios Profesionales en el Grupo de Comunicaciones Estratégicas, con el fin de implementar la estrategia de comunicaciones en las redes sociales institucionales del Departamento. </t>
  </si>
  <si>
    <t>Prestar los Servicios Profesionales, para apoyar y hacer seguimiento al cumplimiento e implementación de los compromisos estratégicos en los temas relacionados con: Participación, Transparencia y Servicio al Ciudadano.</t>
  </si>
  <si>
    <t>Hasta el 22 de diciembre 2016</t>
  </si>
  <si>
    <t>C-123-1000-4 Recurso 11 (50%)</t>
  </si>
  <si>
    <t>C-520-1403-1 Recurso 10 (50%)</t>
  </si>
  <si>
    <t>18 MESES</t>
  </si>
  <si>
    <t xml:space="preserve">Adquirir códigos de acceso (PIN) requeridos por la Función Pública para la realización de las pruebas psicotécnicas KOMPE ESTATAL, así como la asistencia técnica de la empresa PSIGMA CORPORATION S.A.S., de acuerdo con lo establecido en las condiciones técnicas.  </t>
  </si>
  <si>
    <t>C-123-1000-4 Recurso 10 (+$3,670,000)</t>
  </si>
  <si>
    <t xml:space="preserve">
C-520-1403-1 Recurso 10 (50%)(+$2.666,667)</t>
  </si>
  <si>
    <t xml:space="preserve">C-123-1000-4 Recurso 10 (50%)
</t>
  </si>
  <si>
    <t>C-123-1000-4 Recurso 10 (+$6,670,000)</t>
  </si>
  <si>
    <t xml:space="preserve">C-123-1000-4 Recurso 10 ( 10 mill.)
</t>
  </si>
  <si>
    <t>Contratar el servicio de Mantenimiento y cargue de extintores de la Función Pública.</t>
  </si>
  <si>
    <t>Prestar los servicios profesionales en la Dirección de Desarrollo Organizacional, para asesorar técnicamente las actividades que permitirán lograr los resultados previstos para el desarrollo de la iniciativa “Fortalecimiento de la gestión territorial a partir de la articulación institucional, con énfasis en servicio al ciudadano y construcción de paz” en el marco del Proyecto de Inversión MEJORAMIENTO, FORTALECIMIENTO DE LA CAPACIDAD INSTITUCIONAL PARA EL DESARROLLO DE LAS POLITICAS PUBLICAS. NACIONAL.</t>
  </si>
  <si>
    <t>Prestar los Servicios Profesionales en  la Dirección de Desarrollo Organizacional, para apoyar en la revisión y el análisis de información cualitativa, cuantitativa y la producción de documentos técnicos, relacionados con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</si>
  <si>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Prestar servicios profesionales en la Dirección de Desarrollo Organizacional para apoyar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t>
  </si>
  <si>
    <t>Prestar los Servicios Profesionales en la  Dirección de Desarrollo Organizacional para apoyar en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 conforme a las normas exigidas por esta entidad.</t>
  </si>
  <si>
    <t>Suministro de tiquetes aéreos nacionales para el desplazamiento de los contratistas (en cuyos contratos esté pactada esta condición),  del Departamento Administrativo de la Función Pública, de conformidad con las especificaciones de la ficha técnica del Acuerdo Marco de Precios, en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</si>
  <si>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 xml:space="preserve">
C-520 -1403 1 Recurso 10 (143 millon)</t>
  </si>
  <si>
    <t>Funcionamiento: $ 1.832.096.690  
Inversión CSF: $8.907.120.000 
SSF:$6.288.000.000</t>
  </si>
  <si>
    <t>N° de Orden</t>
  </si>
  <si>
    <t>075/2016</t>
  </si>
  <si>
    <t>GPS ELECTRONICS LTDA</t>
  </si>
  <si>
    <t xml:space="preserve">
Prestar el servicio de mantenimiento preventivo y correctivo a los equipos y sistemas hidrosanitarios y complementarios del edificio sede, de la Función Pública, de acuerdo con las condiciones técnicas establecidas en el Anexo Técnico N° 2.
</t>
  </si>
  <si>
    <t>Certificado de Disponibilidad Presupuestal N° 3316 del  07 de Enero de 2016</t>
  </si>
  <si>
    <t>28316 DEL 04- Marzo 2016</t>
  </si>
  <si>
    <t>Hasta el treinta y uno (31) de diciembre de 2016, contados a partir del perfeccionamiento del mismo, previo registro presupuestal y aprobación de pólizas.</t>
  </si>
  <si>
    <t>081/2016</t>
  </si>
  <si>
    <t>UNIMSALUD S.A.S</t>
  </si>
  <si>
    <t xml:space="preserve">                                                               INGRID JOHANNA PARADA MENDOZA</t>
  </si>
  <si>
    <t>$ 3.090.000                           $ 927.000</t>
  </si>
  <si>
    <t>C-123-1000-4 Recurso 10 ($1.700.000)</t>
  </si>
  <si>
    <t>Suscripción al licenciamiento y servicios de soporte para las licencias del software Liferay Portal Enterprise Edition y nuevas licencias de desarrollo, conforme lo especificado en la ficha técnica.</t>
  </si>
  <si>
    <t>Adquirir inmobiliario y enseres para el archivo central de la Función Pública</t>
  </si>
  <si>
    <t>076/2016</t>
  </si>
  <si>
    <t>PSICOLOGOS ESPECIALISTAS ASOCIADOS S.A.S</t>
  </si>
  <si>
    <t xml:space="preserve">Adquirir las Pruebas Test de WARTEGG, requeridas por la Función Pública, para la evaluación de las competencias laborales de los aspirantes a cargos en los distintos niveles de la  Administración Pública, de acuerdo con lo establecido en las especificaciones técnicas. </t>
  </si>
  <si>
    <t xml:space="preserve">Un (1) solo pago, previa presentación de la respectiva factura y expedición del certificado de recibido a satisfacción por parte del Supervisor del Contrato, sin que el monto total de los servicios prestados pueda exceder la cuantía total del mismo. </t>
  </si>
  <si>
    <t>Certificado de Disponibilidad Presupuestal N° 11116 del  22 de Febrera de 2016</t>
  </si>
  <si>
    <t>28916 DEL 08- Marzo 2016</t>
  </si>
  <si>
    <t xml:space="preserve">Un (1) mes, contado a partir de la fecha de perfeccionamiento del Contrato, previa expedición del Registro Presupuestal. </t>
  </si>
  <si>
    <t>DIANA PATRICIA CARDENAS ZAPATA</t>
  </si>
  <si>
    <t>080/2016</t>
  </si>
  <si>
    <t>Prestar los Servicios Profesionales en la Función Pública, para apoyar la implementación de la segunda fase, de la estrategia de pedagogía y construcción de paz en la administración pública, en el marco de los Proyectos de Inversión “MEJORAMIENTO, FORTALECIMIENTO DE LA CAPACIDAD INSTITUCIONAL PARA EL DESARROLLO DE LAS POLITICAS PUBLICAS. NACIONAL” y “DESARROLLO DE LA CAPACIDAD INSTITUCIONAL DE LAS ENTIDADES PÚBLICAS DEL ORDEN TERRITORIAL”.</t>
  </si>
  <si>
    <t>Once (11) pagos así: Nueve (9) mensualidades vencidas, cada una por valor de CINCO MILLONES DOSCIENTOS SESENTA Y SEIS MIL CIENTO OCHENTA Y SEIS PESOS ($5’266.186.oo) M/CTE, incluido IVA y demás gastos asociados a la ejecución del Contrato, un décimo (10) pago por valor de DOS MILLONES CIEN MIL PESOS ($2’100.000.oo) M/CTE, el cual se realizará a mas tardar el 22 de diciembre de 2016, y un pago final por valor de UN MILLON QUINIENTOS OCHENTA Y SEIS MIL TRESCIENTOS VEINTISEIS PESOS ($1’586.326.oo) M/CTE</t>
  </si>
  <si>
    <t>Certificado de Disponibilidad Presupuestal N° 11916 del                 10 de   Marzo de 2016</t>
  </si>
  <si>
    <t>Hasta el treinta (30) de diciembre de 2016, contados a partir del perfeccionamiento del mismo, previo registro presupuestal.</t>
  </si>
  <si>
    <t>079/2016</t>
  </si>
  <si>
    <t>Prestar los Servicios Profesionales en la Función Pública, para apoyar la implementación de la segunda fase de la estrategia  de pedagogía y construcción de paz en la administración pública, en el marco de los Proyectos de Inversión “MEJORAMIENTO, FORTALECIMIENTO DE LA CAPACIDAD INSTITUCIONAL PARA EL DESARROLLO DE LAS POLITICAS PUBLICAS. NACIONAL” y “DESARROLLO DE LA CAPACIDAD INSTITUCIONAL DE LAS ENTIDADES PÚBLICAS DEL ORDEN TERRITORIAL”.</t>
  </si>
  <si>
    <t>Once (11) pagos, así: nueve (9) mensualidades vencidas, cada una por valor de CINCO MILLONES SETECIENTOS SETENTA Y CINCO MIL PESOS ($5’775.000.oo) M/CTE, incluido IVA y demás gastos asociados a la ejecución del Contrato, un décimo (10) pago por valor de DOS MILLONES TRESCIENTOS DIEZ MIL PESOS ($2’310.000.oo) M/CTE, incluido IVA y demás gastos asociados a la ejecución del Contrato, el cual se realizará a mas tardar el 22 de diciembre de 2016, y un pago final por valor de UN MILLÓN NOVECIENTOS CINCO MIL PESOS ($1’905.000.oo) M/CTE</t>
  </si>
  <si>
    <t>Certificado de Disponibilidad Presupuestal N° 12016 del                 10 de   Marzo de 2016</t>
  </si>
  <si>
    <t>Prestar los servicios profesionales en la Subdirección del Departamento, para apoyar los procesos misionales.</t>
  </si>
  <si>
    <t>078/2016</t>
  </si>
  <si>
    <t>Prestar los Servicios Profesionales en la Subdirección de la FUNCIÓN PÚBLICA, para apoyar la ejecución y seguimiento al cumplimiento de las metas institucionales, establecidas para cada una de las Direcciones Técnicas, en el marco del Proyecto de Inversión, "MEJORAMIENTO, FORTALECIMIENTO DE LA CAPACIDAD INSTITUCIONAL PARA EL DESARROLLO DE LAS POLÍTICAS PÚBLICAS NACIONAL".</t>
  </si>
  <si>
    <t>Once (11) pagos, así: nueve (9) mensualidades vencidas cada una por valor de DIEZ MILLONES QUINIENTOS MIL PESOS ($10´500.000.oo) M/CTE, un décimo pago por valor de CUATRO MILLONES SETECIENTOS CUARENTA Y CINCO MIL PESOS ($4’745.000.oo), a más tardar el veintidós (22) de diciembre de 2016 y un (1) pago final por valor de DOS MILLONES NOVECIENTOS VEINTE MIL PESOS ($2´920.000.oo) M/CTE</t>
  </si>
  <si>
    <t>Certificado de Disponibilidad Presupuestal N° 12116 del           10 de   Marzo de 2016</t>
  </si>
  <si>
    <t>Hasta el treinta (30) de diciembre de 2016, contado a partir del perfeccionamiento del mismo, previo registro presupuestal y aprobación de pólizas.</t>
  </si>
  <si>
    <t>072/2016</t>
  </si>
  <si>
    <t xml:space="preserve">Adquirir los elementos de papelería, útiles de escritorio y oficina, necesarios para el normal funcionamiento de la Función Pública, según las especificaciones mínimas establecidas en la ficha técnica del presente documento. </t>
  </si>
  <si>
    <t>Un (1) pago, de acuerdo con los elementos efectivamente entregados, de conformidad con las condiciones estipuladas por Colombia Compra Eficiente en el acuerdo marco de precios</t>
  </si>
  <si>
    <t>Certificado de Disponibilidad Presupuestal N° 10616 del  19 de Febrero de 2016</t>
  </si>
  <si>
    <t>27116 DEL 29-Febrero 2016</t>
  </si>
  <si>
    <t>Hasta el 31 de diciembre de 2016, de conformidad con lo estipulado por el acuerdo marco de precios de Colombia Compra Eficiente.</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</si>
  <si>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</si>
  <si>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La Función Pública pagará el valor del Contrato en mensualidades vencidas, de acuerdo con los exámenes médicos efectivamente realizados en el correspondiente mes, previa presentación de la factura y a la expedición del Certificado de Recibido a Satisfacción por parte del Supervisor del Contrato, sin que el monto total de los servicios prestados pueda exceder la cuantía total del mismo.</t>
  </si>
  <si>
    <t>Certificado de Disponibilidad Presupuestal N° 10016 del                 10 de  Febrero de 2016</t>
  </si>
  <si>
    <t>hasta el día treinta y uno (31) de diciembre de 2016, o hasta agotar el presupuesto, lo primero que ocurra..</t>
  </si>
  <si>
    <t>LUZ MARY RIAÑO</t>
  </si>
  <si>
    <t>GRUPO DE GESTION HUMANA</t>
  </si>
  <si>
    <t>082/2016</t>
  </si>
  <si>
    <t>PSIGMA CORPORATION S.A.S</t>
  </si>
  <si>
    <t xml:space="preserve">Adquirir los códigos de acceso (PIN) requeridos por la Función Pública, para la realización de las pruebas psicotécnicas KOMPE ESTATAL, así como la asistencia técnica de la empresa PSIGMA CORPORATION S.A.S., de acuerdo con lo establecido en las condiciones técnicas. </t>
  </si>
  <si>
    <t>Un (1) solo pago, previa Certificación emitida por EL CONTRATISTA, de la activación de quinientos cincuenta (550) códigos de acceso (PIN) para desarrollar la prueba KOMPE ESTATAL, y previa expedición del certificado de recibido a satisfacción por parte del Supervisor del Contrato</t>
  </si>
  <si>
    <t>Certificado de Disponibilidad Presupuestal N° 11216 del                 22 de  Febrero de 2016</t>
  </si>
  <si>
    <t>Será de dieciocho (18) meses, contados a partir del perfeccionamiento del mismo, previo Registro Presupuestal.</t>
  </si>
  <si>
    <t>083/2016</t>
  </si>
  <si>
    <t xml:space="preserve">Prestar los Servicios Profesionales en el Grupo de Comunicaciones Estratégicas, con el fin de apoyar la actualización de la estrategia de comunicaciones de la Función Pública, en el marco del Proyecto de Inversión “MEJORAMIENTO, FORTALECIMIENTO DE LA CAPACIDAD INSTITUCIONAL PARA EL DESARROLLO DE LAS POLITICAS PUBLICAS. NACIONAL. </t>
  </si>
  <si>
    <t>Dos (2) mensualidades vencidas, cada una por valor de NUEVE MILLONES NOVECIENTOS SETENTA Y CINCO MIL PESOS ($9’975.000.oo) M/CTE</t>
  </si>
  <si>
    <t>Certificado de Disponibilidad Presupuestal N° 12316 del                 15 de  Marzo de 2016</t>
  </si>
  <si>
    <t>34716 DEL 16- Marzo 2016</t>
  </si>
  <si>
    <t>Dos (2) meses, contado a partir del perfeccionamiento del mismo, previo registró presupuestal. .</t>
  </si>
  <si>
    <t>Prestación de servicios para apoyo a estrategia de análisis de información</t>
  </si>
  <si>
    <t>Prestación de servicios  para apoyar a Premio Nacional de alta gerencia y banco de éxitos</t>
  </si>
  <si>
    <t>Prestación de servicios  para apoyar estrategia. 2° fase en control interno</t>
  </si>
  <si>
    <t xml:space="preserve">Prestación de servicios  para apoyar el Modelo Unificado de Gestión </t>
  </si>
  <si>
    <t xml:space="preserve">Prestar servicios profesionales para apoyar la implementación, monitoreo y seguimiento de la Estrategia de Gestión Territorial al interior de la Función Pública, en el marco del Proyecto de Inversión </t>
  </si>
  <si>
    <t xml:space="preserve">Prestar los Servicios Profesionales  para apoyar la gestión de las actividades relacionadas con las entidades territoriales y su articulación con los aliados de la Estrategia Territorial, para el seguimiento, sistematización y documentación de los avances, en el marco del Proyecto de inversión </t>
  </si>
  <si>
    <t xml:space="preserve">Prestar servicios profesionalespara apoyar la organización, generación y análisis de información estratégica y la elaboración de instrumentos metodológicos y herramientas para el seguimiento a la implementación de la Estrategia de Gestión Territorial al interior de la entidad, en el marco del Proyecto de Inversión </t>
  </si>
  <si>
    <t xml:space="preserve">Prestar los servicios profesionales para realizar seguimiento a los proyectos de la Dirección General </t>
  </si>
  <si>
    <t xml:space="preserve">Prestar los servicios profesionales para desarrollar la estrategia de cambio cultural </t>
  </si>
  <si>
    <t xml:space="preserve">Prestar los servicios profesionales para apoyar la estrategia de cambio cultural </t>
  </si>
  <si>
    <t>Prestar los servicios profesionales para apoyar la gestión internacional</t>
  </si>
  <si>
    <t>Prestar los servicios profesionales para el Diseño gráfico</t>
  </si>
  <si>
    <t>Prestar los servicios profesionales que apoye al enfoque diferencial</t>
  </si>
  <si>
    <t>Apoyar el desarrollo de las actividades de estructuración de concordancias y enlaces, a partir del análisis de la información que se sea suministrada, ya sean conceptos, jurisprudencia, doctrina y normatividad.</t>
  </si>
  <si>
    <t>Prestar los Servicios de Apoyo a la Gestión en la Dirección Jurídica de la Función Pública, para realizar labores de digitación e ingreso de la información requerida para el Gestor Normativo</t>
  </si>
  <si>
    <t>Apoyar la producción de reportes e informes sobre la propuesta del modelo de servicio al ciudadano, la estrategia de racionalización de trámites y el Centro de Asesoría Virtual</t>
  </si>
  <si>
    <t>Implementación de la estrategia de asistencia técnica a entidades nacionales y territoriales, en el proceso de rendición de cuentas y control social a nivel territorial</t>
  </si>
  <si>
    <t>Prestar los Servicios Profesionales para apoyar la planificación específica del Proyecto de Servidores Públicos Innovadores y Competentes y el Plan Operativo Anual de la Dirección</t>
  </si>
  <si>
    <t>Prestar los servicios profesionales para apoyar en la actualización e implementación de la Política de Empleo Público</t>
  </si>
  <si>
    <t>Prestar los servicios profesionales para liderar la definición, diseño e implementación preliminar del Sistema de Gerencia Pública</t>
  </si>
  <si>
    <t>Prestar los Servicios Profesionales para apoyar el desarrollo del Modelo de Gestión del Conocimiento</t>
  </si>
  <si>
    <t>Prestar los Servicios Profesionales para la adecuación funcional y documental del Sistema de Gestión Integrado de la Función Pública</t>
  </si>
  <si>
    <t xml:space="preserve">Prestar los Servicios Profesionales para apoyar el levantamiento de la actualización del Sistema de Gestión Integrado de la Función Pública, </t>
  </si>
  <si>
    <t>Prestar los Servicios Profesionales para apoyar la administración de los proyectos de inversión de Políticas y Territorial.</t>
  </si>
  <si>
    <t>Prestación los servicios profesionales para la coordinación EVA</t>
  </si>
  <si>
    <t>Prestación los servicios profesionales para apoyar la logística y los desplazamientos en la ejecución del proyecto</t>
  </si>
  <si>
    <t>Prestación los servicios profesionales para apoyar los procesos contractuales</t>
  </si>
  <si>
    <t>Adquisición de tíquetes aéreos nacionales e internacionales (EXTERIOR $6.000.000+ INTERIOR $9.000.000)</t>
  </si>
  <si>
    <t>2 0 4 11 1 VIATICOS Y GASTOS DE VIAJE AL EXTERIOR
2 0 4 11 2 VIATICOS Y GASTOS DE VIAJE AL INTERIOR ( $9.000.000)</t>
  </si>
  <si>
    <t>Prestación de los servicios de actualización y soporte técnico, para los productos VMWARE ya licenciados por la Función Pública, de acuerdo con las condiciones establecidas en la Ficha Técnica</t>
  </si>
  <si>
    <t xml:space="preserve">Actualización y renovación del servicio de soporte del Software Update License and Support (SULS) para el licenciamiento Oracle que posee la Función Pública, conforme los lineamientos establecidos en el Contrato de Agregación de Demanda N° CCE- 211-AG-2015. </t>
  </si>
  <si>
    <t>JULIO</t>
  </si>
  <si>
    <t>Colombia Compra Eficiente</t>
  </si>
  <si>
    <t>Nuevos servicios Centro de Datos (Maquinas Virtuales, Almacenamiento entre otros.)</t>
  </si>
  <si>
    <t xml:space="preserve">Adquisición de discos de almacenamiento para SAN de 15 TB, Datacenter Interno. </t>
  </si>
  <si>
    <t>Adquisición de computadores portátiles MAC para  la Función Pública, con un (1) año de garantía, según las especificaciones mínimas establecidas en la Ficha Técnica.</t>
  </si>
  <si>
    <t>Contratar los servicios para la implementación de una solución de búsqueda personalizada para los sitios web, bases de datos y sistemas de archivos del Departamento Administrativo de la Función Pública basado en el uso del dispositivo Google Search Appliance (GSA), según las especificaciones mínimas que se describen en las Especificaciones Técnicas</t>
  </si>
  <si>
    <t>Acuerdo marco de precios</t>
  </si>
  <si>
    <t>Adquisición de solución de Voz IP y servicios de colaboración según lo específicado en la ficha técnica</t>
  </si>
  <si>
    <t>Adquisición de Certificados digitales de sitio seguro con los requerimientos técnicos mínimos y demás requisitos definidos por el Departamento de la Función Pública y el 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</si>
  <si>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</si>
  <si>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</si>
  <si>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 xml:space="preserve">Contratación para el diseño, planificación, implementación y seguimiento de la estrategia de Gobierno en línea de la Función Pública, contemplando los componentes de seguridad  TIC para Servicios, TIC para Gestión y TIC para gobierno abierto, según las características señaladas en el anexo técnico. </t>
  </si>
  <si>
    <t>Adquirir computadores de escritorio y portátiles, con el fin de remplazar los equipos en obsolecencia, acorde con las Especificaciones Técnicas</t>
  </si>
  <si>
    <t xml:space="preserve">
C-520-1403-1 Recurso 10(50%)</t>
  </si>
  <si>
    <t xml:space="preserve">C-123-1000-4 Recurso 11 (50%)
</t>
  </si>
  <si>
    <t>DIRECCIÓN DE GESTIÓN Y DESEMPEÑO INSTITUCIONAL</t>
  </si>
  <si>
    <t>DIRECCIÓN DE DESARROLLO ORGANIZACIONAL</t>
  </si>
  <si>
    <t>DIRECCIÓN DE EMPLEO PÚBLICO</t>
  </si>
  <si>
    <t>DIRECCIÓN GENERAL</t>
  </si>
  <si>
    <t>DIRECCIÓN DE GESTIÓN DEL CONOCIMIENTO</t>
  </si>
  <si>
    <t>DIRECCIÓN JURÍDICA</t>
  </si>
  <si>
    <t>DIRECCIÓN DE PARTICIPACIÓN, TRANSPARENCIA Y SERVICIO AL CIUDADANO</t>
  </si>
  <si>
    <t>GRUPO DE GESTIÓN ADMINISTRATIVA Y DOCUMENTAL</t>
  </si>
  <si>
    <t>2 0 4 5 2 MANTENIMIENTO DE BIENES MUEBLES, EQUIPOS Y ENSERES ($2,400,000)</t>
  </si>
  <si>
    <t>GRUPO GESTIÓN FINANCIERA</t>
  </si>
  <si>
    <t>GRUPO GESTIÓN HUMANA</t>
  </si>
  <si>
    <t>GRUPO APOYO A LA GESTIÓN MERITOCRÁTICA</t>
  </si>
  <si>
    <t>OFICINA ASESORA DE PLANEACIÓN</t>
  </si>
  <si>
    <t xml:space="preserve">
C-520-1403-1 Recurso 10 ($1,700,000)</t>
  </si>
  <si>
    <t>OFICINA TECNOLOGÍAS DE LA INFORMACIÓN Y COMUNICACIONES</t>
  </si>
  <si>
    <t>SECRETARÍA GENERAL</t>
  </si>
  <si>
    <t>SUBDIRECCIÓN</t>
  </si>
  <si>
    <t>Prestar los servicios profesionales en la Oficina Asesora de Planeación, para apoyar seguimiento y medición de los proyectos de gestión y planes opertativos</t>
  </si>
  <si>
    <t xml:space="preserve">
C-520-1403-1 Recurso 10 
 (-$2.666,667)</t>
  </si>
  <si>
    <t>085/2016</t>
  </si>
  <si>
    <t>SEAQ SERVICIOS CIA LIMITADA</t>
  </si>
  <si>
    <t>Suscripción al servicio de soporte Linux Red Hat Enterprise última versión, según las especificaciones técnicas mínimas establecidas en el presente documento.</t>
  </si>
  <si>
    <t>Un (1) único pago, una vez realizado el perfeccionamiento del contrato, expedido el registro presupuestal, efectuada la aprobación de pólizas y realizada la entrega del oficio o enviado el correo electrónico, con las claves y/u order id para acceder a la activación del soporte para las veinticuatro (24) licencias Linux Red Hat Enterprise, última versión.</t>
  </si>
  <si>
    <t xml:space="preserve">un (1) año, el cual empezará a contar para cada una de las suscripciones, así:  
• Para las Quince (15) nuevas suscripciones al soporte de Linux Red Hat, a partir de la entrega de las claves y/u order id, previo el perfeccionamiento del Contrato, expedición del registro presupuestal y aprobación de la póliza.
• Para tres (3) de las nueve (9) suscripciones al soporte de Linux Red Hat, a partir del veintinueve (29) de marzo de 2016.
• Para las seis (6) suscripciones restantes al soporte de Linux Red Hat, a partir del tres (3) de agosto de 2016. 
</t>
  </si>
  <si>
    <t>EDWIN VARGAS</t>
  </si>
  <si>
    <t>090/2016</t>
  </si>
  <si>
    <t>RAUL ACEVEDO</t>
  </si>
  <si>
    <t xml:space="preserve">Prestar los Servicios Profesionales, para apoyar jurídicamente los procesos de contratación para la adquisición de bienes y servicios de Tecnologías de la Información para la Entidad, con cargo al Proyecto de Inversión denominado “Mejoramiento de la Gestión de las Políticas Públicas a Través de las Tecnologías de Información TICS”. </t>
  </si>
  <si>
    <t>Nueve (9) mensualidades vencidas, cada una por valor de CUATRO MILLONES DE PESOS ($4’000.000) M/CTE</t>
  </si>
  <si>
    <r>
      <t>Certificado de Disponibilidad Presupuestal N° 125</t>
    </r>
    <r>
      <rPr>
        <sz val="12"/>
        <rFont val="Arial"/>
        <family val="2"/>
      </rPr>
      <t>16</t>
    </r>
    <r>
      <rPr>
        <sz val="12"/>
        <color theme="1"/>
        <rFont val="Arial"/>
        <family val="2"/>
      </rPr>
      <t xml:space="preserve"> del                 15 de  Marzo de 2016</t>
    </r>
  </si>
  <si>
    <t>45116 DEL 28- Marzo 2016</t>
  </si>
  <si>
    <t xml:space="preserve">Nueve (9) meses, contados a partir del perfeccionamiento del mismo, previo registro presupuestal. </t>
  </si>
  <si>
    <t>ROGER QUIRAMA</t>
  </si>
  <si>
    <t>084/2016</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</si>
  <si>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</si>
  <si>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</si>
  <si>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104</t>
    </r>
    <r>
      <rPr>
        <sz val="12"/>
        <rFont val="Arial"/>
        <family val="2"/>
      </rPr>
      <t>16</t>
    </r>
    <r>
      <rPr>
        <sz val="12"/>
        <color theme="1"/>
        <rFont val="Arial"/>
        <family val="2"/>
      </rPr>
      <t xml:space="preserve"> del                 16 de  Febrero de 2016</t>
    </r>
  </si>
  <si>
    <t>40916 DEL 18- Marzo 2016</t>
  </si>
  <si>
    <t>Hasta el 31 de Diciembre de 2016, de conformidad con lo estipulado por el Acuerdo Marco de Precios de Colombia Compra Eficiente.</t>
  </si>
  <si>
    <t>086/2016</t>
  </si>
  <si>
    <t xml:space="preserve">Prestar los Servicios Profesionales en el Grupo de Comunicaciones Estratégicas, para apoyar la difusión en los medios de comunicación tanto nacionales como territoriales, la información que produce la Función Pública, en el marco del Proyecto de Inversión “DESARROLLO DE LA CAPACIDAD INSTITUCIONAL DE LAS ENTIDADES PÚBLICAS DEL ORDEN TERRITORIAL”. </t>
  </si>
  <si>
    <t>dos (2) mensualidades vencidas, cada una por valor de CINCO MILLONES CUATROCIENTOS SIETE MIL QUINIENTOS PESOS ($5’407.500.oo) M/CTE</t>
  </si>
  <si>
    <r>
      <t>Certificado de Disponibilidad Presupuestal N° 128</t>
    </r>
    <r>
      <rPr>
        <sz val="12"/>
        <rFont val="Arial"/>
        <family val="2"/>
      </rPr>
      <t>16</t>
    </r>
    <r>
      <rPr>
        <sz val="12"/>
        <color theme="1"/>
        <rFont val="Arial"/>
        <family val="2"/>
      </rPr>
      <t xml:space="preserve"> del                 18 de  Marzo de 2016</t>
    </r>
  </si>
  <si>
    <t>44716 DEL 23- Marzo 2016</t>
  </si>
  <si>
    <t xml:space="preserve">Dos (2) meses, contado a partir del perfeccionamiento del mismo, previo registró presupuestal. </t>
  </si>
  <si>
    <t>088/2016</t>
  </si>
  <si>
    <t>Prestar los Servicios Profesionales, para apoyar el seguimiento al cumplimiento de los compromisos estratégicos y misionales en los temas relacionados con: Participación, Transparencia y Servicio al Ciudadano, en el marco del Proyecto de Inversión “MEJORAMIENTO, FORTALECIMIENTO DE LA CAPACIDAD INSTITUCIONAL PARA EL DESARROLLO DE LAS POLÍTICAS PÚBLICAS. NACIONAL”.</t>
  </si>
  <si>
    <t>Diez (10) pagos así: Nueve (9) mensualidades vencidas, cada una por valor de DOS MILLONES QUINIENTOS MIL PESOS ($2’500.000.oo) M/CTE, y un (1) pago final por valor de SEISCIENTOS SESENTA Y SIETE MIL PESOS ($667.000.oo) M/CTE</t>
  </si>
  <si>
    <t>Certificado de Disponibilidad Presupuestal N° 12916 del                 22 de  Marzo de 2016</t>
  </si>
  <si>
    <t>44916 DEL 23- Marzo 2016</t>
  </si>
  <si>
    <t>Hasta el treinta (30) de diciembre de 2016, contado a partir del perfeccionamiento del mismo, previo registró presupuestal.</t>
  </si>
  <si>
    <t>LINA  MONCALEANO</t>
  </si>
  <si>
    <t>DIRECCION DE PARTICIPACION, TRANSPARENCIA Y SERVICIO AL CIUDADANO</t>
  </si>
  <si>
    <t>089/2016</t>
  </si>
  <si>
    <t xml:space="preserve">Prestar los Servicios Profesionales para apoyar a la Dirección General, en el seguimiento de las actividades y compromisos, encaminados a fortalecer las Políticas Públicas del Sector, en el marco del proyecto de inversión denominado “MEJORAMIENTO, FORTALECIMIENTO PARA EL DESARROLLO DE LAS POLÍTICAS PÚBLICAS. NACIONAL”. </t>
  </si>
  <si>
    <t>Diez (10) pagos, así: Nueve (9) mensualidades vencidas, cada una por valor de DOS MILLONES OCHOCIENTOS TREINTA Y CINCO MIL PESOS ($2’835.000.oo) M/CTE incluido IVA, y un (1) pago final por valor de SETECIENTOS CINCUENTA Y SEIS MIL PESOS ($756.000.oo) M/CTE</t>
  </si>
  <si>
    <t>Certificado de Disponibilidad Presupuestal N° 13016 del                 22 de  Marzo de 2016</t>
  </si>
  <si>
    <t>45016 DEL 23- Marzo 2016</t>
  </si>
  <si>
    <t>087/2016</t>
  </si>
  <si>
    <t>Prestar los servicios profesionales en la Función Pública, para apoyar la ejecución del Proyecto “Estrategia de Cambio Cultural”, en el marco del Proyecto de Inversión “MEJORAMIENTO, FORTALECIMIENTO DE LA CAPACIDAD INSTITUCIONAL PARA EL DESARROLLO DE LAS POLÍTICAS PÚBLICAS. NACIONAL”.</t>
  </si>
  <si>
    <t>Diez (10) pagos así: Nueve (9) mensualidades vencidas, cada una por valor de SIETE MILLONES TRESCIENTOS CINCUENTA MIL PESOS ($7’350.000) M/CTE, incluido IVA y demás gastos asociados a la ejecución del Contrato, un pago final por valor de UN MILLON NOVECIENTOS SESENTA MIL PESOS ($1.960.000) M/CTE</t>
  </si>
  <si>
    <r>
      <t>Certificado de Disponibilidad Presupuestal N° 131</t>
    </r>
    <r>
      <rPr>
        <sz val="12"/>
        <rFont val="Arial"/>
        <family val="2"/>
      </rPr>
      <t>16</t>
    </r>
    <r>
      <rPr>
        <sz val="12"/>
        <color theme="1"/>
        <rFont val="Arial"/>
        <family val="2"/>
      </rPr>
      <t xml:space="preserve"> del                 22 de  Marzo de 2016</t>
    </r>
  </si>
  <si>
    <t>44816 DEL 23- Marzo 2016</t>
  </si>
  <si>
    <t>091/2016</t>
  </si>
  <si>
    <t>092/2016</t>
  </si>
  <si>
    <t>093/2016</t>
  </si>
  <si>
    <t xml:space="preserve">Prestar los Servicios Profesionales en el Grupo de Comunicaciones Estratégicas, para apoyar la implementación de la estrategia de comunicaciones en las redes sociales institucionales del Departamento Administrativo de la Función Pública en el marco del Proyecto de Inversión “MEJORAMIENTO, FORTALECIMIENTO DE LA CAPACIDAD INSTITUCIONAL PARA EL DESARROLLO DE LAS POLITICAS PUBLICAS. NACIONAL. </t>
  </si>
  <si>
    <t>Dos (2) mensualidades vencidas, cada una por valor de TRES MILLONES DOSCIENTOS CUARENTA Y CUATRO MIL QUINIENTOS PESOS ($3’244.500) M/CTE</t>
  </si>
  <si>
    <t>Certificado de Disponibilidad Presupuestal N° 13316 del                 28 de  Marzo de 2016</t>
  </si>
  <si>
    <t xml:space="preserve">Dos (2) meses, contados a partir del perfeccionamiento del mismo y Registro Presupuestal. </t>
  </si>
  <si>
    <t>LINA PATRICIA DIMATÉ BENJUMEA</t>
  </si>
  <si>
    <t>Prestar los Servicios Profesionales en el Grupo de Gestión Contractual, para apoyar en la ejecución de los Procesos de Contratación requeridos, en el marco de los Proyectos de Inversión denominados: “MEJORAMIENTO, FORTALECIMIENTO DE LA CAPACIDAD INSTITUCIONAL PARA EL DESARROLLO DE LAS POLÍTICAS PÚBLICAS. NACIONAL” y “DESARROLLO CAPACIDAD INSTITUCIONAL DE LAS ENTIDADES PÚBLICAS DEL ORDEN TERRITORIAL”.</t>
  </si>
  <si>
    <t>Nueve (9) pagos, así: Ocho (8) mensualidades vencidas, cada una por valor de CUATRO MILLONES DOSCIENTOS MIL PESOS ($4’200.000) M/CTE y un último pago, por valor de TRES MILLONES QUINIENTOS MIL PESOS ($3’500.000) M/CTE</t>
  </si>
  <si>
    <r>
      <t>Certificado de Disponibilidad Presupuestal N° 135</t>
    </r>
    <r>
      <rPr>
        <sz val="12"/>
        <rFont val="Arial"/>
        <family val="2"/>
      </rPr>
      <t>16</t>
    </r>
    <r>
      <rPr>
        <sz val="12"/>
        <color theme="1"/>
        <rFont val="Arial"/>
        <family val="2"/>
      </rPr>
      <t xml:space="preserve"> del                 28 de  Marzo de 2016</t>
    </r>
  </si>
  <si>
    <t>Hasta el veintidós (22) de Diciembre de 2016, contado a partir del perfeccionamiento del mismo y Registro Presupuestal.</t>
  </si>
  <si>
    <t>INSTITUCIONAL STAR SERVICES</t>
  </si>
  <si>
    <t>SATENA</t>
  </si>
  <si>
    <t>067/2016</t>
  </si>
  <si>
    <t>DIEGO HERNAN PEREZ JARAMILLO</t>
  </si>
  <si>
    <t xml:space="preserve">Prestar los servicios profesionales en la Oficina Asesora de Planeación, para apoyar la implementación de la segunda fase del Modelo de Gestión de la Información de la Función Pública y del modelo de seguimiento y evaluación integrados al modelo de operación institucional, en el marco del Proyecto de Inversión: "MEJORAMIENTO, FORTALECIMIENTO DE LA CAPACIDAD INSTITUCIONAL PARA EL DESARROLLO DE LAS POLÍTICAS PÚBLICAS NACIONAL". </t>
  </si>
  <si>
    <t>Dos (2) pagos, cada uno por valor de OCHO MILLONES QUINIENTOS MIL PESOS ($8’500.000.oo) MCTE</t>
  </si>
  <si>
    <r>
      <t>Certificado de Disponibilidad Presupuestal N° 101</t>
    </r>
    <r>
      <rPr>
        <sz val="12"/>
        <rFont val="Arial"/>
        <family val="2"/>
      </rPr>
      <t>16</t>
    </r>
    <r>
      <rPr>
        <sz val="12"/>
        <color theme="1"/>
        <rFont val="Arial"/>
        <family val="2"/>
      </rPr>
      <t xml:space="preserve"> del  11 de Febrero de 2016</t>
    </r>
  </si>
  <si>
    <t>18516 DEL 17-Febrero 2016</t>
  </si>
  <si>
    <t xml:space="preserve">Dos (2) meses, contados a partir del perfeccionamiento del mismo, previo registro presupuestal.  </t>
  </si>
  <si>
    <t>051/2016</t>
  </si>
  <si>
    <t>TCM TECNOLOGIAS CON CLASE MUNDIAL</t>
  </si>
  <si>
    <t xml:space="preserve">Prestar los servicios de soporte, derechos de actualización de versiones y adquisición del licenciamiento para la herramienta ProactivaNET. </t>
  </si>
  <si>
    <t>Un primer pago por valor de CIENTO SESENTA Y NUEVE MILLONES SEISCIENTOS SETENTA MIL QUINIENTOS CUARENTA Y SEIS PESOS ($169’670.546,00) M/CTE incluido IVA y demás gastos asociados a la ejecución del Contrato, una vez se entregue el documento en el que se indique la suscripción y los derechos del servicio de soporte por un (1) año a nombre de la Función Pública, para la totalidad de las Licencias con las que cuenta la herramienta ProactivaNET, las nuevas licencias requeridas y la Bolsa de cien (100) horas, para el soporte especializado. 2) Un segundo y último pago por valor de CINCUENTA MILLONES DE PESOS ($50’000.000,00) M/CTE.</t>
  </si>
  <si>
    <t>Certificado de Disponibilidad Presupuestal N° 8816 del  03 de Febrero de 2016</t>
  </si>
  <si>
    <t>15616 DEL 05-Febrero 2016</t>
  </si>
  <si>
    <t xml:space="preserve">Un (1) año para el servicio de soporte de todas las licencias para la herramienta ProactivaNET, contados a partir de la entrega del documento en el que se indique la suscripción y los derechos de dicho servicio. </t>
  </si>
  <si>
    <t>ANDREA MARTINEZ CALVO</t>
  </si>
  <si>
    <t>025/2016</t>
  </si>
  <si>
    <t>VÍCTOR HUGO JÁUREGUI PAZ</t>
  </si>
  <si>
    <t>Certificado de Disponibilidad Presupuestal N° 4016 del  08 de Enero de 2016</t>
  </si>
  <si>
    <t>4616 DEL 18-Enero-2016</t>
  </si>
  <si>
    <t>021/2016</t>
  </si>
  <si>
    <t>JACK LEONARDO MARTINEZ VANEGAS</t>
  </si>
  <si>
    <t>Certificado de Disponibilidad Presupuestal N° 4216 del  08 de Enero de 2016</t>
  </si>
  <si>
    <t>4116 DEL 18-Enero-2016</t>
  </si>
  <si>
    <t>551217/551219</t>
  </si>
  <si>
    <t>8,5 MESES</t>
  </si>
  <si>
    <t>ACUERDO MARCO DE PRECIOS</t>
  </si>
  <si>
    <t>$ 4.000.000                                      $ 2.6666.667</t>
  </si>
  <si>
    <t>113/2016</t>
  </si>
  <si>
    <t>LORENA SUAREZ FIERRO</t>
  </si>
  <si>
    <t>Prestar los servicios profesionales en la Dirección de Empleo Público (DEP), para apoyar la elaboración de un (1) documento  que contenga  aspectos constitucionales y jurisprudenciales en relación con la Comisión Nacional del Servicio Civil, en el marco del Proyecto de Inversión denominado “MEJORAMIENTO, FORTALECIMIENTO DE LA CAPACIDAD INSTITUCIONAL PARA EL DESARROLLO DE LAS POLÍTICAS PÚBLICAS. NACIONAL”</t>
  </si>
  <si>
    <t xml:space="preserve">Dos (2) mensuales  vencidas, previa presentación del informe de actividades, verificación de la actualización de la hoja de vida en el SIGEP y expedición del certificado de recibido a satisfacción por parte del Supervisor del Contrato. PARÁGRAFO PRIMERO: Cualquier actividad adicional que se haga sin la debida autorización por parte del Supervisor del Contrato, LA FUNCIÓN PÚBLICA se abstendrá de pagarlo. PARÁGRAFO SEGUNDO: LA FUNCIÓN PÚBLICA, como requisito previo para autorizar el pago del Contrato, verificará que EL CONTRATISTA se encuentre al día en el pago al Sistema Integral de Seguridad Social en Salud, Pensión y Riesgos Laborales, de conformidad con la normativa vigente. Así mismo, para autorizar el primer pago, se requiere que el Contratista anexe el examen médico pre-ocupacional o de ingreso.  PARÁGRAFO TERCERO: El monto total pagado no podrá exceder el valor total del Contrato. PARAGRAFO CUARTO: LA FUNCIÓN PÚBLICA pagará los gastos de desplazamiento del CONTRATISTA, cuando estos fueren autorizados, previa solicitud del Supervisor del Contrato, en los casos en que la ejecución del objeto contractual deba realizarse en lugares diferentes al domicilio contractual acordado por las partes. Los gastos de desplazamiento, serán cubiertos, tomando como base el setenta por ciento (70%) del valor de los honorarios mensuales, de conformidad con la normatividad aplicable en la materia. </t>
  </si>
  <si>
    <r>
      <t>Certificado de Disponibilidad Presupuestal N° 126</t>
    </r>
    <r>
      <rPr>
        <sz val="12"/>
        <rFont val="Arial"/>
        <family val="2"/>
      </rPr>
      <t>16</t>
    </r>
    <r>
      <rPr>
        <sz val="12"/>
        <color theme="1"/>
        <rFont val="Arial"/>
        <family val="2"/>
      </rPr>
      <t xml:space="preserve"> del                 16 de  Marzo de 2016</t>
    </r>
  </si>
  <si>
    <t xml:space="preserve">Dos (2) meses, contado a partir del perfeccionamiento del mismo y registró presupuestal.  </t>
  </si>
  <si>
    <t>MONICA HERRERA</t>
  </si>
  <si>
    <t>094/2016</t>
  </si>
  <si>
    <t>101/2016</t>
  </si>
  <si>
    <t>HEINSOHN HUMAN GLOBAL SOLUTIONS S.A.S.</t>
  </si>
  <si>
    <t>Prestar el Servicio de Soporte Técnico Especializado en la Función Pública, para el Sistema de Información de Gestión de Empleo Público – SIGEP.</t>
  </si>
  <si>
    <t>LA FUNCIÓN PÚBLICA pagará el valor del Contrato en mensualidades vencidas, de acuerdo con los servicios efectivamente prestados, por parte de los profesionales en sitio, conforme a las actividades desarrolladas y entregadas a satisfacción, en cumplimiento del cronograma pactado y las horas ejecutadas en cada mes, de la bolsa de horas contratada, previo descuento de las compensaciones a que haya lugar.</t>
  </si>
  <si>
    <r>
      <t>Certificado de Disponibilidad Presupuestal N° 114</t>
    </r>
    <r>
      <rPr>
        <sz val="12"/>
        <rFont val="Arial"/>
        <family val="2"/>
      </rPr>
      <t>16</t>
    </r>
    <r>
      <rPr>
        <sz val="12"/>
        <color theme="1"/>
        <rFont val="Arial"/>
        <family val="2"/>
      </rPr>
      <t xml:space="preserve"> del                 25 de  Febrero de 2016</t>
    </r>
  </si>
  <si>
    <t>47316 DEL 04- Abril 2016</t>
  </si>
  <si>
    <t>Hasta el treinta (30) de diciembre de 2016</t>
  </si>
  <si>
    <t>YULY SANTOYA                                                            FRANCISCO URBINA</t>
  </si>
  <si>
    <t>114/2016</t>
  </si>
  <si>
    <t>JUAN NICOLAS NIÑO MURCIA</t>
  </si>
  <si>
    <t>Prestar los Servicios de Apoyo a la Gestión en el Grupo de Gestión Administrativa y Documental, para realizar labores de mantenimiento y  reparaciones locativas, que se requieran para la conservación del edificio sede y de los bienes muebles del Departamento Administrativo de la Función Pública.</t>
  </si>
  <si>
    <t>Ocho (08) mensualidades vencidas, cada una por valor de UN MILLÓN SEISCIENTOS OCHENTA Y UN MIL PESOS ($1’681.000.oo) M/CTE</t>
  </si>
  <si>
    <r>
      <t>Certificado de Disponibilidad Presupuestal N° 122</t>
    </r>
    <r>
      <rPr>
        <sz val="12"/>
        <rFont val="Arial"/>
        <family val="2"/>
      </rPr>
      <t>16</t>
    </r>
    <r>
      <rPr>
        <sz val="12"/>
        <color theme="1"/>
        <rFont val="Arial"/>
        <family val="2"/>
      </rPr>
      <t xml:space="preserve"> del                 11 de  Marzo de 2016</t>
    </r>
  </si>
  <si>
    <t xml:space="preserve">Ocho (08) meses, contado a partir del perfeccionamiento del mismo, previo registró presupuestal. </t>
  </si>
  <si>
    <t>103/2016</t>
  </si>
  <si>
    <t>SEBASTIÁN ARIAS ESPINOSA</t>
  </si>
  <si>
    <t xml:space="preserve">Prestar los Servicios Profesionales en el Grupo de Comunicaciones Estratégicas, con el fin de apoyar la estrategia de comunicación interinstitucional, dirigida a los servidores públicos y entidades estatales, en el marco del Proyecto de Inversión “MEJORAMIENTO, FORTALECIMIENTO DE LA CAPACIDAD INSTITUCIONAL PARA EL DESARROLLO DE LAS POLITICAS PUBLICAS. NACIONAL”. </t>
  </si>
  <si>
    <t>Dos (2) mensualidades vencidas, cada una por valor de TRES MILLONES DOSCIENTOS CUARENTA Y CUATRO MIL QUINIENTOS PESOS ($3’244.500.oo) M/CTE</t>
  </si>
  <si>
    <r>
      <t>Certificado de Disponibilidad Presupuestal N° 132</t>
    </r>
    <r>
      <rPr>
        <sz val="12"/>
        <rFont val="Arial"/>
        <family val="2"/>
      </rPr>
      <t>16</t>
    </r>
    <r>
      <rPr>
        <sz val="12"/>
        <color theme="1"/>
        <rFont val="Arial"/>
        <family val="2"/>
      </rPr>
      <t xml:space="preserve"> del                 23 de  Marzo de 2016</t>
    </r>
  </si>
  <si>
    <t>47516 DEL 04- Abril 2016</t>
  </si>
  <si>
    <t>100/2016</t>
  </si>
  <si>
    <t xml:space="preserve">Prestar los Servicios Profesionales en la Dirección de Desarrollo Organizacional, para apoyar la implementación de la Estrategia de Gestión Territorial al interior de la Función Pública, en el marco del Proyecto de Inversión “DESARROLLO CAPACIDAD INSTITUCIONAL DE LAS ENTIDADES PÚBLICAS DEL ORDEN TERRITORIAL”. </t>
  </si>
  <si>
    <t>Nueve (9) mensualidades vencidas, cada una por valor de DIEZ MILLONES NOVESCIENTOS SESENTA Y DOS MIL PESOS ($10.962.000) M/CTE</t>
  </si>
  <si>
    <t>Certificado de Disponibilidad Presupuestal N° 14516 del                 31 de  Marzo de 2016</t>
  </si>
  <si>
    <t>46516 DEL 01- Abril 2016</t>
  </si>
  <si>
    <t xml:space="preserve">Nueve (09) meses, contados a partir del perfeccionamiento del mismo y registro presupuestal. </t>
  </si>
  <si>
    <t>ALEJANDRO BECKER</t>
  </si>
  <si>
    <t>099/2016</t>
  </si>
  <si>
    <t xml:space="preserve">Prestar los Servicios Profesionales para apoyar las actividades relacionadas con la ejecución de la Estrategia de Gestión Territorial, en el marco del Proyecto de inversión ““DESARROLLO CAPACIDAD INSTITUCIONAL DE LAS ENTIDADES PÚBLICAS DEL ORDEN TERRITORIAL”. </t>
  </si>
  <si>
    <t>Diez (10) pagos así: Ocho (08) mensualidades vencidas, cada una por valor de CUATRO  MILLONES DOSCIENTOS MIL PESOS ($4’200.000) M/CTE, un Noveno (9) pago por valor de TRES MILLONES OCHENTA MIL PESOS ($3’080.000) M/CTE, a más tardar el veintidós (22) de diciembre de 2016 y un pago final por valor de UN MILLÓN CIENTO VEINTE MIL PESOS ($1’120.000) M/CTE</t>
  </si>
  <si>
    <r>
      <t>Certificado de Disponibilidad Presupuestal N° 143</t>
    </r>
    <r>
      <rPr>
        <sz val="12"/>
        <rFont val="Arial"/>
        <family val="2"/>
      </rPr>
      <t>16</t>
    </r>
    <r>
      <rPr>
        <sz val="12"/>
        <color theme="1"/>
        <rFont val="Arial"/>
        <family val="2"/>
      </rPr>
      <t xml:space="preserve"> del                 31 de  Marzo de 2016</t>
    </r>
  </si>
  <si>
    <t>46416 DEL 01- Abril 2016</t>
  </si>
  <si>
    <t>102/2016</t>
  </si>
  <si>
    <t>WILSON FARFÁN SUAREZ</t>
  </si>
  <si>
    <t xml:space="preserve">Prestar los Servicios Profesionales en la Dirección de Desarrollo Organizacional – DDO, para apoyar la implementación de la Estrategia de Gestión Territorial al interior de la Entidad, en el marco del Proyecto de Inversión ”DESARROLLO CAPACIDAD INSTITUCIONAL DE LAS ENTIDADES PÚBLICAS DEL ORDEN TERRITORIAL”. </t>
  </si>
  <si>
    <t>Nueve (9) pagos, cada una por valor de CUATRO MILLONES DOCSCIENTOS MIL PESOS ($4’200.000) M/CTE</t>
  </si>
  <si>
    <r>
      <t>Certificado de Disponibilidad Presupuestal N° 142</t>
    </r>
    <r>
      <rPr>
        <sz val="12"/>
        <rFont val="Arial"/>
        <family val="2"/>
      </rPr>
      <t>16</t>
    </r>
    <r>
      <rPr>
        <sz val="12"/>
        <color theme="1"/>
        <rFont val="Arial"/>
        <family val="2"/>
      </rPr>
      <t xml:space="preserve"> del                 31 de  Marzo de 2016</t>
    </r>
  </si>
  <si>
    <t>47416 DEL 04- Abril 2016</t>
  </si>
  <si>
    <t xml:space="preserve">
Prestar los servicios profesionales para coordinar la gestión internacional</t>
  </si>
  <si>
    <t>097/2016</t>
  </si>
  <si>
    <t xml:space="preserve">Prestar los Servicios Profesionales en la Dirección General, para apoyar el desarrollo de la Estrategia de Gestión Internacional de la Función Pública, en el marco del Proyecto de Inversión “MEJORAMIENTO, FORTALECIMIENTO DE LA CAPACIDAD INSTITUCIONAL PARA EL DESARROLLO DE LAS POLITICAS PUBLICAS. NACIONAL.”. </t>
  </si>
  <si>
    <t>Nueve (9) mensualidades vencidas, cada una por valor de SEIS MILLONES QUINIENTOS MIL PESOS ($6’500.000,oo) M/CTE</t>
  </si>
  <si>
    <t>Certificado de Disponibilidad Presupuestal N° 14916 del                 31 de  Marzo de 2016</t>
  </si>
  <si>
    <t>Nueve (9) meses, contados a partir del perfeccionamiento del mismo, previo Registro Presupuestal.</t>
  </si>
  <si>
    <t>MARIA JULIANA HAKSPIEL</t>
  </si>
  <si>
    <t>096/2016</t>
  </si>
  <si>
    <t>PAULA ANDREA PATRÓN TRUJILLO</t>
  </si>
  <si>
    <t xml:space="preserve">Prestar los servicios profesionales en la Dirección de la Función Pública, para apoyar la gestión de las actividades relacionadas con los componentes de visibilidad, cooperación técnica y financiera y de formación contemplados en la Estrategia de Gestión Internacional al interior de la entidad, en el marco del Proyecto de Inversión “MEJORAMIENTO, FORTALECIMIENTO DE LA CAPACIDAD INSTITUCIONAL PARA EL DESARROLLO DE LAS POLITICAS PUBLICAS. NACIONAL.” </t>
  </si>
  <si>
    <t>Nueve (9) pagos, así: ocho (8) mensualidades vencidas, cada una por valor de TRES MILLONES DE PESOS ($3.000.000) M/CTE, y un último pago por valor de DOS MILLONES DOSCIENTOS MIL PESOS ($2.200.000) M/CTE</t>
  </si>
  <si>
    <t>Certificado de Disponibilidad Presupuestal N° 14616 del                 31 de  Marzo de 2016</t>
  </si>
  <si>
    <t>46116 DEL 01- Abril 2016</t>
  </si>
  <si>
    <t>Hasta el veintidós (22) de diciembre de 2016</t>
  </si>
  <si>
    <t>110/2016</t>
  </si>
  <si>
    <t>Prestar los servicios profesionales en la Dirección, para apoyar la ejecución del Proyecto “Diversidad e Inclusión en el Empleo Público”, en el marco del Proyecto de Inversión “MEJORAMIENTO, FORTALECIMIENTO DE LA CAPACIDAD INSTITUCIONAL PARA EL DESARROLLO DE LAS POLÍTICAS PÚBLICAS. NACIONAL”.</t>
  </si>
  <si>
    <t xml:space="preserve">Tres (3) mensualidades vencidas, cada una por valor de SEIS MILLONES QUINIENTOS DIEZ MIL PESOS ($6.510.000) M/CTE </t>
  </si>
  <si>
    <r>
      <t>Certificado de Disponibilidad Presupuestal N° 157</t>
    </r>
    <r>
      <rPr>
        <sz val="12"/>
        <rFont val="Arial"/>
        <family val="2"/>
      </rPr>
      <t>16</t>
    </r>
    <r>
      <rPr>
        <sz val="12"/>
        <color theme="1"/>
        <rFont val="Arial"/>
        <family val="2"/>
      </rPr>
      <t xml:space="preserve"> del                 04 deAbril de 2016</t>
    </r>
  </si>
  <si>
    <t>49116 DEL 08- Abril 2016</t>
  </si>
  <si>
    <t xml:space="preserve">Tres (3) meses, contados a partir del perfeccionamiento del mismo y registro presupuestal. </t>
  </si>
  <si>
    <t>120/2016</t>
  </si>
  <si>
    <t>119/2016</t>
  </si>
  <si>
    <t>095/2016</t>
  </si>
  <si>
    <t xml:space="preserve">Prestar los Servicios Profesionales en la Dirección de Participación, Trasparencia y Servicio al Ciudadano, para apoyar la implementación del modelo de servicio al ciudadano en la Función Pública y la articulación con el Espacio Virtual de Asesoría - EVA, así como con las demás Direcciones Técnicas de la Función Pública, en el marco del Proyecto de Inversión “MEJORAMIENTO, FORTALECIMIENTO DE LA CAPACIDAD INSTITUCIONAL PARA EL DESARROLLO DE LAS POLITICAS PUBLICAS. NACIONAL”. </t>
  </si>
  <si>
    <t>Cuatro (4) mensualidades vencidas, cada una por valor de TRES MILLONES CIENTO CINCUENTA MIL PESOS ($3’150.000.oo), M/CTE</t>
  </si>
  <si>
    <t>Certificado de Disponibilidad Presupuestal N° 13916 del                 30 de  Marzo de 2016</t>
  </si>
  <si>
    <t>46016 DEL 01- Abril 2016</t>
  </si>
  <si>
    <t xml:space="preserve">Cuatro (4) meses, contados a partir del perfeccionamiento del mismo, previo Registro Presupuestal. </t>
  </si>
  <si>
    <t>LINA MONCALEANO</t>
  </si>
  <si>
    <t>105/2016</t>
  </si>
  <si>
    <t>VIRGINIA GUEVARA SIERRA</t>
  </si>
  <si>
    <t>Prestar los Servicios Profesionales para apoyar en la elaboración de los lineamientos e instrumentos, para promover la participación ciudadana en la gestión pública, la rendición de cuentas y el control social regional en el proceso de democratización de la administración pública, al Departamento Administrativo de la Función Pública, en el marco del Proyecto de Inversión denominado MEJORAMIENTO, FORTALECIMIENTO PARA EL DESARROLLO DE LAS POLITICAS PUBLICAS NACIONAL.</t>
  </si>
  <si>
    <t>Diez (10) pagos así: Ocho (8) mensualidades vencidas cada una por valor de SIETE MILLONES DE PESOS ($7’000.000) M/CTE, incluido IVA  y demás gastos asociados a la ejecución del Contrato, un noveno (9) pago por valor de CINCO MILLONES DE PESOS ($5’000.000) M/CTE, el cual se realizará a más tardar el veintidós (22) de diciembre de 2016, y un pago final por valor de DOS MILLÓNES DE PESOS ($2’000.000.oo) M/CTE</t>
  </si>
  <si>
    <r>
      <t>Certificado de Disponibilidad Presupuestal N° 140</t>
    </r>
    <r>
      <rPr>
        <sz val="12"/>
        <rFont val="Arial"/>
        <family val="2"/>
      </rPr>
      <t>16</t>
    </r>
    <r>
      <rPr>
        <sz val="12"/>
        <color theme="1"/>
        <rFont val="Arial"/>
        <family val="2"/>
      </rPr>
      <t xml:space="preserve"> del                 30 de  Marzo de 2016</t>
    </r>
  </si>
  <si>
    <t>108/2016</t>
  </si>
  <si>
    <t xml:space="preserve">Prestar los Servicios Profesionales en la Dirección de Empleo Público, para apoyar en la elaboración e implementación de una propuesta, de un índice estratégico del talento humano, así como en el desarrollo del proyecto de servidores públicos innovadores y competentes, en el marco del Proyecto de Inversión, "MEJORAMIENTO, FORTALECIMIENTO DE LA CAPACIDAD INSTITUCIONAL PARA EL DESARROLLO DE LAS POLÍTICAS PÚBLICAS NACIONAL". </t>
  </si>
  <si>
    <t>Ocho (8) mensualidades vencidas, cada una por valor de OCHO MILLONES CUATROCIENTOS MIL PESOS ($8´400.000.oo) M/CTE</t>
  </si>
  <si>
    <r>
      <t>Certificado de Disponibilidad Presupuestal N° 154</t>
    </r>
    <r>
      <rPr>
        <sz val="12"/>
        <rFont val="Arial"/>
        <family val="2"/>
      </rPr>
      <t>16</t>
    </r>
    <r>
      <rPr>
        <sz val="12"/>
        <color theme="1"/>
        <rFont val="Arial"/>
        <family val="2"/>
      </rPr>
      <t xml:space="preserve"> del                 01 de  Abril de 2016</t>
    </r>
  </si>
  <si>
    <t>48816 DEL 06- Abril 2016</t>
  </si>
  <si>
    <t xml:space="preserve">Ocho (8) meses, contados a partir del perfeccionamiento del mismo y registro presupuestal. </t>
  </si>
  <si>
    <t>098/2016</t>
  </si>
  <si>
    <t>Prestar los Servicios Profesionales en la Dirección de Gestión del Conocimiento de la Función Pública, para apoyar el desarrollo del Sistema de Gestión de Conocimiento y Grupos de Valor de la Función Pública, en el marco del Proyecto de Inversión “MEJORAMIENTO, FORTALECIMIENTO DE LA CAPACIDAD INSTITUCIONAL PARA EL DESARROLLO DE LAS POLITICAS PUBLICAS. NACIONAL.”</t>
  </si>
  <si>
    <t xml:space="preserve">Nueve (9) mensualidades vencidas, cada una por valor de DOS MILLONES SEISCIENTOS VEINTICINCO  MIL PESOS ($2’625.000) </t>
  </si>
  <si>
    <t>Certificado de Disponibilidad Presupuestal N° 14116 del                 31 de  Marzo de 2016</t>
  </si>
  <si>
    <t>46316 DEL 01- Abril 2016</t>
  </si>
  <si>
    <t>DIRECCION DE GESTION DEL CONOCIMIENTO</t>
  </si>
  <si>
    <t>Prestar los Servicios Profesionales para apoyar el desarrollo del Modelo de Gestión del Conocimiento.</t>
  </si>
  <si>
    <t>106/2016</t>
  </si>
  <si>
    <t xml:space="preserve">Prestar los Servicios Profesionales en la Oficina Asesora de Planeación para la apropiación, mejoramiento funcional y documental, monitoreo y evaluación del Sistema de Gestión Integrado de la Función Pública, en el marco del Proyecto de Inversión denominado: "MEJORAMIENTO, FORTALECIMIENTO DE LA CAPACIDAD INSTITUCIONAL PARA EL DESARROLLO DE LAS POLÍTICAS PÚBLICAS NACIONAL" </t>
  </si>
  <si>
    <t>Ocho (8) mensualidades vencidas, cada una por valor de CUATRO MILLONES SETECIENTOS VEINTICINCO MIL  PESOS ($4’725.000,00) M/CTE</t>
  </si>
  <si>
    <r>
      <t>Certificado de Disponibilidad Presupuestal N° 1481</t>
    </r>
    <r>
      <rPr>
        <sz val="12"/>
        <rFont val="Arial"/>
        <family val="2"/>
      </rPr>
      <t>6</t>
    </r>
    <r>
      <rPr>
        <sz val="12"/>
        <color theme="1"/>
        <rFont val="Arial"/>
        <family val="2"/>
      </rPr>
      <t xml:space="preserve"> del                 31 de  Marzo de 2016</t>
    </r>
  </si>
  <si>
    <t>48516 DEL 06- Abril 2016</t>
  </si>
  <si>
    <t>107/2016</t>
  </si>
  <si>
    <r>
      <t>Certificado de Disponibilidad Presupuestal N° 147</t>
    </r>
    <r>
      <rPr>
        <sz val="12"/>
        <rFont val="Arial"/>
        <family val="2"/>
      </rPr>
      <t>16</t>
    </r>
    <r>
      <rPr>
        <sz val="12"/>
        <color theme="1"/>
        <rFont val="Arial"/>
        <family val="2"/>
      </rPr>
      <t xml:space="preserve"> del                 31 de  Marzo de 2016</t>
    </r>
  </si>
  <si>
    <t>48616 DEL 06- Abril 2016</t>
  </si>
  <si>
    <t>Prestar los Servicios Profesionales para el diseño y diagramación de publicaciones</t>
  </si>
  <si>
    <t>109/2016</t>
  </si>
  <si>
    <t>Prestar los Servicios Profesionales en el Grupo de Comunicaciones Estratégicas, con el fin de efectuar la diagramación de las publicaciones técnicas y de los documentos institucionales de la entidad, en el marco del Proyecto de Inversión “MEJORAMIENTO, FORTALECIMIENTO DE LA CAPACIDAD INSTITUCIONAL PARA EL DESARROLLO DE LAS POLITICAS PÚBLICAS. NACIONAL”.</t>
  </si>
  <si>
    <t>Dos (2) mensualidades vencidas, cada una por valor de CUATRO MILLONES QUINIENTOS QUINCE MIL PESOS ($4’515.000.oo) M/CTE</t>
  </si>
  <si>
    <t>Certificado de Disponibilidad Presupuestal N° 13816 del                 30 de  Marzo de 2016</t>
  </si>
  <si>
    <t>48916 DEL 06- Abril 2016</t>
  </si>
  <si>
    <t>111/2016</t>
  </si>
  <si>
    <t xml:space="preserve">Prestar los Servicios Profesionales en la Función Pública, para articular con las diferentes dependencias la ejecución de las actividades orientadas a la adecuada operación y funcionamiento del Espacio Virtual de Asesoría – EVA, con cargo al Proyecto de Inversión denominado “Mejoramiento Fortalecimiento de la Capacidad Institucional para el Desarrollo de Políticas Públicas. Nacional”. </t>
  </si>
  <si>
    <t>Diez (10) pagos distribuidos así: Ocho (8) mensualidades vencidas, cada una por valor de OCHO MILLONES NOVECIENTOS VEINITICINCO MIL PESOS ($8.925.000) M/CTE, un noveno (9) pago por valor de CUATRO MILLONES CUATROCIENTOS SESENTA Y DOS MIL QUINIENTOS PESOS ($4’462.500) M/CTE, y un pago final por la suma de DOS MILLONES OCHENTA Y DOS MIL QUINIENTOS PESOS ($2.082.500) M/CTE</t>
  </si>
  <si>
    <r>
      <t>Certificado de Disponibilidad Presupuestal N° 151</t>
    </r>
    <r>
      <rPr>
        <sz val="12"/>
        <rFont val="Arial"/>
        <family val="2"/>
      </rPr>
      <t>16</t>
    </r>
    <r>
      <rPr>
        <sz val="12"/>
        <color theme="1"/>
        <rFont val="Arial"/>
        <family val="2"/>
      </rPr>
      <t xml:space="preserve"> del                 31 de  Marzo de 2016</t>
    </r>
  </si>
  <si>
    <t>49216 DEL 08- Abril 2016</t>
  </si>
  <si>
    <t>Hasta el veintinueve (29) de diciembre de 2016, contado a partir del perfeccionamiento del mismo y registro presupuestal.</t>
  </si>
  <si>
    <t>Prestación de servicios de Apoyo a la gestión para apoyar técnicamente al grupo de Gestión Contractual en la organización de documentación generada.</t>
  </si>
  <si>
    <t>104/2016</t>
  </si>
  <si>
    <t xml:space="preserve">Prestar los Servicios Profesionales en la Oficina Asesora de Planeación, para apoyar el seguimiento a los proyectos de gestión, planes operativos y a los indicadores Sinergia, en el marco del Proyecto de Inversión: "MEJORAMIENTO, FORTALECIMIENTO DE LA CAPACIDAD INSTITUCIONAL PARA EL DESARROLLO DE LAS POLÍTICAS PÚBLICAS. NACIONAL". </t>
  </si>
  <si>
    <t>Ocho (8) mensualidades vencidas, cada una por valor de CINCO MILLONES DOSCIENTOS CINCUENTA MIL PESOS ($5’250.000) M/CTE</t>
  </si>
  <si>
    <t>Certificado de Disponibilidad Presupuestal N° 15016 del                 31 de  Marzo de 2016</t>
  </si>
  <si>
    <t>Ocho (8) meses, contados a partir del perfeccionamiento del mismo y el Registro Presupuestal.</t>
  </si>
  <si>
    <t>efectuar mantenimiento al sistema de señalización interna de la Función Pública</t>
  </si>
  <si>
    <t xml:space="preserve">Prestar los Servicios Profesionales en la Dirección Jurídica, para apoyar en selección de los conceptos jurídicos y técnicos que ha emitido la Función Pública, así como de la normatividad, jurisprudencia, doctrina relevante del sector Función Pública, que deban ser incorporados en el Gestor Normativo, en el marco del Proyecto de Inversión “MEJORAMIENTO, FORTALECIMIENTO DE LA CAPACIDAD INSTITUCIONAL PARA EL DESARROLLO DE LAS POLITICAS PUBLICAS. NACIONAL”. </t>
  </si>
  <si>
    <t>Nueve (9) pagos así: Ocho (08) mensualidades vencidas, cada una por valor de CUATRO MILLONES DOSCIENTOS MIL PESOS ($4’200.000.oo) M/CTE y un Noveno (09) pago por valor de DOS MILLONES CIEN MIL PESOS (2’100.000.oo) M/CTE</t>
  </si>
  <si>
    <r>
      <t>Certificado de Disponibilidad Presupuestal N° 164</t>
    </r>
    <r>
      <rPr>
        <sz val="12"/>
        <rFont val="Arial"/>
        <family val="2"/>
      </rPr>
      <t>16</t>
    </r>
    <r>
      <rPr>
        <sz val="12"/>
        <color theme="1"/>
        <rFont val="Arial"/>
        <family val="2"/>
      </rPr>
      <t xml:space="preserve"> del                 07 de  Abril de 2016</t>
    </r>
  </si>
  <si>
    <t xml:space="preserve">Ocho (08) meses y quince (15) días, contados a partir del perfeccionamiento del mismo y registro presupuestal. </t>
  </si>
  <si>
    <t>118/2016</t>
  </si>
  <si>
    <t>Prestar los Servicios Profesionales en la Dirección Jurídica, para apoyar en selección de los conceptos jurídicos y técnicos que ha emitido la Función Pública, así como de la normatividad, jurisprudencia y doctrina relevante del sector Función Pública, que deban ser incorporados en el Gestor Normativo, en el marco del Proyecto de Inversión “MEJORAMIENTO, FORTALECIMIENTO DE LA CAPACIDAD INSTITUCIONAL PARA EL DESARROLLO DE LAS POLITICAS PUBLICAS. NACIONAL”.</t>
  </si>
  <si>
    <r>
      <t>Certificado de Disponibilidad Presupuestal N° 163</t>
    </r>
    <r>
      <rPr>
        <sz val="12"/>
        <rFont val="Arial"/>
        <family val="2"/>
      </rPr>
      <t>16</t>
    </r>
    <r>
      <rPr>
        <sz val="12"/>
        <color theme="1"/>
        <rFont val="Arial"/>
        <family val="2"/>
      </rPr>
      <t xml:space="preserve"> del                 07 de  Abril de 2016</t>
    </r>
  </si>
  <si>
    <t>50216 DEL 12- Abril 2016</t>
  </si>
  <si>
    <t xml:space="preserve">Prestar los Servicios Profesionales en la Dirección Jurídica, para apoyar las actividades de relatoría del Gestor Normativo, en cuanto a la selección y actualización de los conceptos jurídicos y técnicos que ha emitido la Función Pública, así como la normatividad, jurisprudencia, doctrina relevante del sector Función Pública,  con el fin de ser incorporados en el Gestor Normativo del Departamento, en el marco del Proyecto de Inversión “MEJORAMIENTO, FORTALECIMIENTO DE LA CAPACIDAD INSTITUCIONAL PARA EL DESARROLLO DE LAS POLITICAS PUBLICAS. NACIONAL”. </t>
  </si>
  <si>
    <t>Nueve (9) pagos así:  ocho (8)  mensualidades vencidas, cada una por valor de SEIS MILLONES SETECIENTOS MIL  PESOS ($6’700.000.oo) M/CTE y un Noveno (09) pago por un valor de TRES MILLONES TRESCIENTOS CINCUENTA MIL PESOS ($3’350.000) M/CTE</t>
  </si>
  <si>
    <r>
      <t>Certificado de Disponibilidad Presupuestal N° 162</t>
    </r>
    <r>
      <rPr>
        <sz val="12"/>
        <rFont val="Arial"/>
        <family val="2"/>
      </rPr>
      <t>16</t>
    </r>
    <r>
      <rPr>
        <sz val="12"/>
        <color theme="1"/>
        <rFont val="Arial"/>
        <family val="2"/>
      </rPr>
      <t xml:space="preserve"> del                 07 de  Abril de 2016</t>
    </r>
  </si>
  <si>
    <t>127/2016</t>
  </si>
  <si>
    <t>Prestar los Servicios Profesionales en la Dirección Jurídica, para apoyar la incorporación y actualización en el Gestor Normativo de la Función Pública, tanto de normas como de documentos jurídicos, extractos y reseñas de jurisprudencia del sector Función Pública, así como el cargue de enlaces y concordancias,  en el marco del Proyecto de Inversión “MEJORAMIENTO, FORTALECIMIENTO DE LA CAPACIDAD INSTITUCIONAL PARA EL DESARROLLO DE LAS POLITICAS PUBLICAS. NACIONAL”.</t>
  </si>
  <si>
    <t>Nueve (9) pagos así: Ocho (08) mensualidades vencidas, cada una por valor de DOS MILLONES CUATROCIENTOS QUINCE MIL PESOS ($2’415.000) M/CTE y un noveno (9) pago por valor de UN MILLON DOSCIENTOS SIETE MIL QUINIENTOS PESOS (1’207.500.oo) M/CTE</t>
  </si>
  <si>
    <r>
      <t>Certificado de Disponibilidad Presupuestal N° 165</t>
    </r>
    <r>
      <rPr>
        <sz val="12"/>
        <rFont val="Arial"/>
        <family val="2"/>
      </rPr>
      <t>16</t>
    </r>
    <r>
      <rPr>
        <sz val="12"/>
        <color theme="1"/>
        <rFont val="Arial"/>
        <family val="2"/>
      </rPr>
      <t xml:space="preserve"> del                 07 de  Abril de 2016</t>
    </r>
  </si>
  <si>
    <t>51016 DEL 12- Abril 2016</t>
  </si>
  <si>
    <t>123/2016</t>
  </si>
  <si>
    <t xml:space="preserve">Prestar los Servicios Profesionales en la Dirección Jurídica, para apoyar la incorporación y actualización en el Gestor Normativo de la Función Pública, tanto de normas como de documentos jurídicos, extractos y reseñas de jurisprudencia del sector Función Pública, así como el cargue de enlaces y concordancias, en el marco del Proyecto de Inversión “MEJORAMIENTO, FORTALECIMIENTO DE LA CAPACIDAD INSTITUCIONAL PARA EL DESARROLLO DE LAS POLITICAS PUBLICAS. NACIONAL”. </t>
  </si>
  <si>
    <t>Certificado de Disponibilidad Presupuestal N° 16616 del                 07 de  Abril de 2016</t>
  </si>
  <si>
    <t>50616 DEL 12- Abril 2016</t>
  </si>
  <si>
    <t>125/2016</t>
  </si>
  <si>
    <t>Nueve (9) pagos así: Ocho (08) mensualidades vencidas, cada una por valor de UN MILLÓN QUINIENTOS SETENTA Y CINCO MIL PESOS ($1’575.000.oo) M/CTE y un Noveno (09) pago por valor de SETECIENTOS OCHENTA Y SIETE MIL QUINIENTOS PESOS (787.500.oo) M/CTE</t>
  </si>
  <si>
    <r>
      <t>Certificado de Disponibilidad Presupuestal N° 168</t>
    </r>
    <r>
      <rPr>
        <sz val="12"/>
        <rFont val="Arial"/>
        <family val="2"/>
      </rPr>
      <t>16</t>
    </r>
    <r>
      <rPr>
        <sz val="12"/>
        <color theme="1"/>
        <rFont val="Arial"/>
        <family val="2"/>
      </rPr>
      <t xml:space="preserve"> del                 07 de  Abril de 2016</t>
    </r>
  </si>
  <si>
    <t>50816 DEL 12- Abril 2016</t>
  </si>
  <si>
    <t>126/2016</t>
  </si>
  <si>
    <r>
      <t>Certificado de Disponibilidad Presupuestal N° 169</t>
    </r>
    <r>
      <rPr>
        <sz val="12"/>
        <rFont val="Arial"/>
        <family val="2"/>
      </rPr>
      <t>16</t>
    </r>
    <r>
      <rPr>
        <sz val="12"/>
        <color theme="1"/>
        <rFont val="Arial"/>
        <family val="2"/>
      </rPr>
      <t xml:space="preserve"> del                 07 de  Abril de 2016</t>
    </r>
  </si>
  <si>
    <t>50916 DEL 12- Abril 2016</t>
  </si>
  <si>
    <t>115/2016</t>
  </si>
  <si>
    <t xml:space="preserve">Prestar los Servicios Profesionales en la Subdirección, para apoyar el seguimiento y control de las metas institucionales respecto de los aspectos técnicos, administrativo y financiero, derivados de los Proyectos de Inversión “MEJORAMIENTO, FORTALECIMIENTO DE LA CAPACIDAD INSTITUCIONAL PARA EL DESARROLLO DE LAS POLITICAS PUBLICAS. NACIONAL” y “DESARROLLO DE LA CAPACIDAD INSTITUCIONAL DE LAS ENTIDADES PÚBLICAS DEL ORDEN TERRITORIAL”. </t>
  </si>
  <si>
    <t>Diez (10) pagos, así: (8) mensualidades vencidas cada una por valor de CUATRO MILLONES SETECIENTOS VEINTICINCO MIL PESOS ($4´725.000.oo) M/CTE, un noveno (9) pago por TRES MILLONES TRESCIENTOS VEINTICINCO MIL PESOS ($3’325.000) y (1) último pago por valor de UN MILLÓN CUATROSCIENTOS MIL PESOS MCTE ($1’400.000) M/CTE</t>
  </si>
  <si>
    <t>Certificado de Disponibilidad Presupuestal N° 17116 del                 07 de  Abril de 2016</t>
  </si>
  <si>
    <t>Hasta el 30 de diciembre de 2016, contado a partir del perfeccionamiento del mismo y registro presupuestal.</t>
  </si>
  <si>
    <t>117/2016</t>
  </si>
  <si>
    <t xml:space="preserve">Prestar los Servicios de Apoyo a la Gestión en el Grupo de Gestión Contractual, para la organización y disposición final de la documentación generada, en el marco de los Proyectos de Inversión  “MEJORAMIENTO, FORTALECIMIENTO DE LA CAPACIDAD INSTITUCIONAL PARA EL DESARROLLO DE LAS POLÍTICAS PÚBLICAS. NACIONAL” y “DESARROLLO DE LA CAPACIDAD INSTITUCIONAL DE LAS ENTIDADES PUBLICAS DEL ORDEN TERRITORIAL” </t>
  </si>
  <si>
    <t>Nueve (9) pagos distribuidos así: Ocho (8) mensualidades vencidas, cada una por valor de UN MILLON SETECIENTOS OCHENTA Y CINCO MIL PESOS ($1’785.000) M/CTE, y un noveno (9) pago por valor de OCHOCIENTOS NOVENTA Y TRES MIL PESOS ($893.000 M/CTE</t>
  </si>
  <si>
    <t>Certificado de Disponibilidad Presupuestal N° 17216 del                 07 de  Abril de 2016</t>
  </si>
  <si>
    <t xml:space="preserve">Ocho meses y quince días (8.5) meses, contado a partir del perfeccionamiento del mismo y registro presupuestal. </t>
  </si>
  <si>
    <t>122/2016</t>
  </si>
  <si>
    <r>
      <t>Certificado de Disponibilidad Presupuestal N° 167</t>
    </r>
    <r>
      <rPr>
        <sz val="12"/>
        <rFont val="Arial"/>
        <family val="2"/>
      </rPr>
      <t>16</t>
    </r>
    <r>
      <rPr>
        <sz val="12"/>
        <color theme="1"/>
        <rFont val="Arial"/>
        <family val="2"/>
      </rPr>
      <t xml:space="preserve"> del                 07 de  Abril de 2016</t>
    </r>
  </si>
  <si>
    <t>50516 DEL 12- Abril 2016</t>
  </si>
  <si>
    <t>124/2016</t>
  </si>
  <si>
    <t>DANIEL EDUARDO LÓPEZ ARIAS</t>
  </si>
  <si>
    <t>Prestar los Servicios Profesionales en la Dirección Jurídica, para apoyar la incorporación y actualización en el Gestor Normativo de la Función Pública, tanto de normas como de documentos jurídicos, extractos y reseñas de jurisprudencia del sector Función Pública, así como el cargue de enlaces y concordancias, en el marco del Proyecto de Inversión “MEJORAMIENTO, FORTALECIMIENTO DE LA CAPACIDAD INSTITUCIONAL PARA EL DESARROLLO DE LAS POLITICAS PUBLICAS. NACIONAL”.</t>
  </si>
  <si>
    <r>
      <t>Certificado de Disponibilidad Presupuestal N° 173</t>
    </r>
    <r>
      <rPr>
        <sz val="12"/>
        <rFont val="Arial"/>
        <family val="2"/>
      </rPr>
      <t>16</t>
    </r>
    <r>
      <rPr>
        <sz val="12"/>
        <color theme="1"/>
        <rFont val="Arial"/>
        <family val="2"/>
      </rPr>
      <t xml:space="preserve"> del                 07 de  Abril de 2016</t>
    </r>
  </si>
  <si>
    <t>50716 DEL 12- Abril 2016</t>
  </si>
  <si>
    <t xml:space="preserve">
2 0 4 4 20 REPUESTOS (100.000)</t>
  </si>
  <si>
    <t>Contratar los servicio profesionales de un diseñador para la Dirección General</t>
  </si>
  <si>
    <t>130/2016</t>
  </si>
  <si>
    <t>DIEGO MAURICIO BEJARANO GARCIA</t>
  </si>
  <si>
    <t xml:space="preserve">Prestar los Servicios Profesionales en la Dirección de Desarrollo Organizacional, para apoyar la implementación, desarrollo y el seguimiento técnico, administrativo y operativo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 NACIONAL”. </t>
  </si>
  <si>
    <t>Siete (7) mensualidades vencidas, cada una por valor de CINCO MILLONES DOSCIENTOS SESENTA Y CUATRO MIL QUINIENTOS CINCUENTA Y DOS PESOS ($5´264.552) M/CTE</t>
  </si>
  <si>
    <r>
      <t>Certificado de Disponibilidad Presupuestal N° 174</t>
    </r>
    <r>
      <rPr>
        <sz val="12"/>
        <rFont val="Arial"/>
        <family val="2"/>
      </rPr>
      <t>16</t>
    </r>
    <r>
      <rPr>
        <sz val="12"/>
        <color theme="1"/>
        <rFont val="Arial"/>
        <family val="2"/>
      </rPr>
      <t xml:space="preserve"> del                 11 de  Abril de 2016</t>
    </r>
  </si>
  <si>
    <t xml:space="preserve">Siete (7) meses, contados a partir del perfeccionamiento del mismo y registro presupuestal. </t>
  </si>
  <si>
    <t>131/2016</t>
  </si>
  <si>
    <t>NICHOLAS BENEDETTI AREVALO</t>
  </si>
  <si>
    <t>Prestar los Servicios Profesionales en  la Dirección de Desarrollo Organizacional, para apoyar en la revisión y el análisis de información cualitativa, cuantitativa y la producción de documentos técnicos, relacionados con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 NACIONAL.</t>
  </si>
  <si>
    <t>Siete (7) mensualidades vencidas, cada una por valor de TRES MILLONES QUINIENTOS MIL PESOS ($3’500.000) M/CTE</t>
  </si>
  <si>
    <r>
      <t>Certificado de Disponibilidad Presupuestal N° 175</t>
    </r>
    <r>
      <rPr>
        <sz val="12"/>
        <rFont val="Arial"/>
        <family val="2"/>
      </rPr>
      <t>16</t>
    </r>
    <r>
      <rPr>
        <sz val="12"/>
        <color theme="1"/>
        <rFont val="Arial"/>
        <family val="2"/>
      </rPr>
      <t xml:space="preserve"> del                 11 de  Abril de 2016</t>
    </r>
  </si>
  <si>
    <t>128/2016</t>
  </si>
  <si>
    <t>LINA MARCELA ALZATE VELASQUEZ</t>
  </si>
  <si>
    <t>Prestar los Servicios Profesionales en la Dirección de Desarrollo Organizacional, para apoyar en el estudio de los datos obtenidos de fuentes primarias y secundarias y el seguimiento a las acciones derivadas, del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 NACIONAL.</t>
  </si>
  <si>
    <r>
      <t>Certificado de Disponibilidad Presupuestal N° 176</t>
    </r>
    <r>
      <rPr>
        <sz val="12"/>
        <rFont val="Arial"/>
        <family val="2"/>
      </rPr>
      <t>16</t>
    </r>
    <r>
      <rPr>
        <sz val="12"/>
        <color theme="1"/>
        <rFont val="Arial"/>
        <family val="2"/>
      </rPr>
      <t xml:space="preserve"> del                 11 de  Abril de 2016</t>
    </r>
  </si>
  <si>
    <t xml:space="preserve">Siete (7) meses, contados a partir del perfeccionamiento del mismo y previo registró presupuestal. </t>
  </si>
  <si>
    <t>129/2016</t>
  </si>
  <si>
    <t>SANDRA XIOMARA SARRIA CRUZ</t>
  </si>
  <si>
    <t xml:space="preserve">Prestar los Servicios Profesionales en la Dirección de Desarrollo Organizacional para apoyar en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 conforme a las normas exigidas por esta entidad. </t>
  </si>
  <si>
    <t>Seis (6) mensualidades vencidas, cada una por valor de TRES MILLONES QUINIENTOS MIL PESOS ($3’500.000) M/CTE y un último pago por valor de UN MILLÓN SETECIENTOS CINCUENTA MIL PESOS ($1’750.000) M/CTE</t>
  </si>
  <si>
    <r>
      <t>Certificado de Disponibilidad Presupuestal N° 178</t>
    </r>
    <r>
      <rPr>
        <sz val="12"/>
        <rFont val="Arial"/>
        <family val="2"/>
      </rPr>
      <t>16</t>
    </r>
    <r>
      <rPr>
        <sz val="12"/>
        <color theme="1"/>
        <rFont val="Arial"/>
        <family val="2"/>
      </rPr>
      <t xml:space="preserve"> del                 11 de  Abril de 2016</t>
    </r>
  </si>
  <si>
    <t xml:space="preserve">Seis (6) meses y quince (15) días, contados a partir del perfeccionamiento del mismo y registro presupuestal. </t>
  </si>
  <si>
    <t>132/2016</t>
  </si>
  <si>
    <t>BARNARD STITH BEJARANO RENGIFO</t>
  </si>
  <si>
    <t xml:space="preserve">Prestar los Servicios Profesionales en la Función Pública, para apoyar la elaboración de herramientas y metodologías de comunicación,  en las Tecnologías de la Información y las Comunicaciones – TICS, de la  “Estrategia de Cambio Cultural”, en el marco del Proyecto de Inversión “MEJORAMIENTO, FORTALECIMIENTO DE LA CAPACIDAD INSTITUCIONAL PARA EL DESARROLLO DE LAS POLÍTICAS PÚBLICAS. NACIONAL”. </t>
  </si>
  <si>
    <t>Nueve (9) pagos así: Ocho (8) mensualidades vencidas, cada una por valor de TRES MILLONES SEISCIENTOS SETENTA Y CINCO MIL PESOS ($3’675.000) M/CTE y un noveno (9) pago por valor de UN MILLON OCHOCIENTOS TREINTA Y SIETE MIL QUINIENTOS PESOS ($1’837.500)</t>
  </si>
  <si>
    <r>
      <t>Certificado de Disponibilidad Presupuestal N° 182</t>
    </r>
    <r>
      <rPr>
        <sz val="12"/>
        <rFont val="Arial"/>
        <family val="2"/>
      </rPr>
      <t>16</t>
    </r>
    <r>
      <rPr>
        <sz val="12"/>
        <color theme="1"/>
        <rFont val="Arial"/>
        <family val="2"/>
      </rPr>
      <t xml:space="preserve"> del                 14 de  Abril de 2016</t>
    </r>
  </si>
  <si>
    <t>53816 DEL 15- Abril 2016</t>
  </si>
  <si>
    <t xml:space="preserve">Hasta el 30 de diciembre de 2016, contado a partir del perfeccionamiento del mismo y Registro Presupuestal. </t>
  </si>
  <si>
    <t>133/2016</t>
  </si>
  <si>
    <t>SANDRA MILENA ARDILA CUBIDES</t>
  </si>
  <si>
    <t xml:space="preserve">Prestar los Servicios Profesionales en la Dirección de Empleo Público, para apoyar las etapas de ajustes, trámite de aprobación y socialización del documento de política de empleo público, con las entidades de la rama ejecutiva del orden nacional y el seguimiento a las metas definidas por esta dirección en el marco del Proyecto de Inversión “MEJORAMIENTO, FORTALECIMIENTO DE LA CAPACIDAD INSTITUCIONAL PARA EL DESARROLLO DE LAS POLITICAS PÚBLICAS NACIONAL”. </t>
  </si>
  <si>
    <t>Ocho (8) mensualidades vencidas cada una por valor de CUATRO MILLONES NOVENTA Y CINCO MIL PESOS ($4’095.000.oo) M/CTE</t>
  </si>
  <si>
    <r>
      <t>Certificado de Disponibilidad Presupuestal N° 155</t>
    </r>
    <r>
      <rPr>
        <sz val="12"/>
        <rFont val="Arial"/>
        <family val="2"/>
      </rPr>
      <t>16</t>
    </r>
    <r>
      <rPr>
        <sz val="12"/>
        <color theme="1"/>
        <rFont val="Arial"/>
        <family val="2"/>
      </rPr>
      <t xml:space="preserve"> del                 01 de  Abril de 2016</t>
    </r>
  </si>
  <si>
    <t>54216 DEL 15- Abril 2016</t>
  </si>
  <si>
    <t>7,5 MESES</t>
  </si>
  <si>
    <t>Prestar los servicios profesionales en la Dirección de Empleo Público  para apoyar la gestión de la información</t>
  </si>
  <si>
    <t>Prestar los servicios profesionales en la Dirección de Empleo Público  para apoyar la reforma del empleo público</t>
  </si>
  <si>
    <t>Prestar los servicios profesionales en la Dirección General para apoyar los temas estratégicos de la Entidad.</t>
  </si>
  <si>
    <t>Prestar los Servicios Profesionales en la Dirección de Gestión del Conocimiento para la evaluación de las políticas públicas de la Función Pública.</t>
  </si>
  <si>
    <t>Prestar los Servicios Profesionales para apoyar el costeo de trámites</t>
  </si>
  <si>
    <t>Prestar los Servicios Profesionales para apoyar cadenas de trámites (producto)</t>
  </si>
  <si>
    <t>Prestar los Servicios Profesionales para apoyar  la estandarización SUIT</t>
  </si>
  <si>
    <t>Prestar los servicios profesionales en la Oficina Asesora de Planeación para apoyar la gestión de la información en metas territoriales.</t>
  </si>
  <si>
    <t>Prestar los servicios profesionales en la Oficina Asesora de Planeación para apoyar la gestión de la información</t>
  </si>
  <si>
    <t>Apoyo seguimiento en temas de la planeación estratégica</t>
  </si>
  <si>
    <t>Prestar los Servicios Profesionales en el Grupo de Comunicaciones Estratégicas, con el fin de apoyar la actualización de la estrategia de comunicaciones de la Función Pública</t>
  </si>
  <si>
    <t xml:space="preserve">Prestar los Servicios Profesionales en el Grupo de Comunicaciones Estratégicas, con el fin de apoyar la estrategia de comunicaciones dirigida a los servidores públicos </t>
  </si>
  <si>
    <t>Prestar los Servicios Profesionales en el Grupo de Comunicaciones Estratégicas, con el fin de efectuar la diagramación de las publicaciones técnicas y de los documentos institucionales de la entidad</t>
  </si>
  <si>
    <t>Prestar los Servicios Profesionales en el Grupo de Comunicaciones Estratégicas, para apoyar la difusión en los medios de comunicación tanto nacionales como territoriales, la información que produce la Función Pública</t>
  </si>
  <si>
    <t>Somos la entidad líder del Sector Función Pública, comprometida con la gestión eficiente del Estado colombiano. Fomentamos el desarrollo de las instituciones y de su talento humano promoviendo en las entidades públicas colombianas una gestión efectiva e i</t>
  </si>
  <si>
    <t>142/2016</t>
  </si>
  <si>
    <t>SERVIASEO S.A.</t>
  </si>
  <si>
    <t>Prestar el Servicio Integral de Aseo y Cafetería, incluidos los elementos que se detallan en la ficha técnica, en las instalaciones físicas del Departamento Administrativo de la Función Pública, ubicadas en la Carrera 6 N° 12 – 62 de la ciudad de Bogotá D.C.</t>
  </si>
  <si>
    <t>La Función Pública pagará el valor del Contrato, de conformidad con las condiciones estipuladas por Colombia Compra Eficiente en el Acuerdo Marco de Precios, para el servicio integral de aseo y cafetería,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</si>
  <si>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136</t>
    </r>
    <r>
      <rPr>
        <sz val="12"/>
        <rFont val="Arial"/>
        <family val="2"/>
      </rPr>
      <t>16</t>
    </r>
    <r>
      <rPr>
        <sz val="12"/>
        <color theme="1"/>
        <rFont val="Arial"/>
        <family val="2"/>
      </rPr>
      <t xml:space="preserve"> del                 28 de  Marzo de 2016</t>
    </r>
  </si>
  <si>
    <t>55316 DEL 20- Abril 2016</t>
  </si>
  <si>
    <t xml:space="preserve">Tres (3) meses, contado a partir del perfeccionamiento del mismo, previo registró presupuestal.  </t>
  </si>
  <si>
    <t>141/2016</t>
  </si>
  <si>
    <t>HENRY RODRIGUEZ SOSA</t>
  </si>
  <si>
    <t>Prestar los Servicios Profesionales en la Dirección de Empleo Público, para adelantar la recopilación y análisis de los datos nacionales, territoriales e internacionales sobre empleo público, en el marco del Proyecto de Inversión denominado “MEJORAMIENTO, FORTALECIMIENTO PARA EL DESARROLLO DE LAS POLÍTICAS PÚBLICAS. NACIONAL”.</t>
  </si>
  <si>
    <t>Tres (3) mensualidades vencidas, cada una por valor de ONCE MILLONES DE PESOS ($ 11’000.000.oo) M/CTE</t>
  </si>
  <si>
    <r>
      <t>Certificado de Disponibilidad Presupuestal N° 153</t>
    </r>
    <r>
      <rPr>
        <sz val="12"/>
        <rFont val="Arial"/>
        <family val="2"/>
      </rPr>
      <t>16</t>
    </r>
    <r>
      <rPr>
        <sz val="12"/>
        <color theme="1"/>
        <rFont val="Arial"/>
        <family val="2"/>
      </rPr>
      <t xml:space="preserve"> del                 01 de  Abril de 2016</t>
    </r>
  </si>
  <si>
    <t>VANESA IBAGON IBAGON</t>
  </si>
  <si>
    <t>134/2016</t>
  </si>
  <si>
    <t>NATURA SOFTWARE S.A.S</t>
  </si>
  <si>
    <t>Suscripción al licenciamiento de una Herramienta de Chat, para el Espacio de Asesoría Virtual – EVA del Portal Institucional, con el respectivo soporte, conforme con las condiciones técnicas establecidas en el presente documento.</t>
  </si>
  <si>
    <t>Un (1) único pago, una vez realizada la instalación, configuración y personalización de la herramienta de Chat y una vez entregado el oficio o correo electrónico, con el documento donde indique la suscripción al derecho de uso de la herramienta de Chat y el soporte por un (1) año a nombre de la Función Pública, junto con las claves y usuarios para acceder al mismo.</t>
  </si>
  <si>
    <r>
      <t>Certificado de Disponibilidad Presupuestal N° 115</t>
    </r>
    <r>
      <rPr>
        <sz val="12"/>
        <rFont val="Arial"/>
        <family val="2"/>
      </rPr>
      <t>16</t>
    </r>
    <r>
      <rPr>
        <sz val="12"/>
        <color theme="1"/>
        <rFont val="Arial"/>
        <family val="2"/>
      </rPr>
      <t xml:space="preserve"> del                 25 de  Febrero de 2016</t>
    </r>
  </si>
  <si>
    <t>54816 DEL 19- Abril 2016</t>
  </si>
  <si>
    <t>Un (1) año, para la suscripción al derecho de uso de la herramienta de Chat y el soporte a nombre de la Función Pública, junto con las claves y usuarios para acceder al mismo.</t>
  </si>
  <si>
    <t>140/2016</t>
  </si>
  <si>
    <t>DORCY MAYLY DOMINGUEZ JARAMILLO</t>
  </si>
  <si>
    <t xml:space="preserve">Prestar los Servicios Profesionales en la Dirección de Desarrollo Organizacional, para apoyar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 NACIONAL”. </t>
  </si>
  <si>
    <r>
      <t>Certificado de Disponibilidad Presupuestal N° 177</t>
    </r>
    <r>
      <rPr>
        <sz val="12"/>
        <rFont val="Arial"/>
        <family val="2"/>
      </rPr>
      <t>16</t>
    </r>
    <r>
      <rPr>
        <sz val="12"/>
        <color theme="1"/>
        <rFont val="Arial"/>
        <family val="2"/>
      </rPr>
      <t xml:space="preserve"> del                 11 de  Abril de 2016</t>
    </r>
  </si>
  <si>
    <t>55116 DEL 19- Abril 2016</t>
  </si>
  <si>
    <t>121/2016</t>
  </si>
  <si>
    <t>SATENA S.A.</t>
  </si>
  <si>
    <t xml:space="preserve">Suministro de tiquetes aéreos nacionales para el desplazamiento de los Contratistas de la Función Pública, para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t>
  </si>
  <si>
    <t>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t>
  </si>
  <si>
    <r>
      <t>Certificado de Disponibilidad Presupuestal N° 137</t>
    </r>
    <r>
      <rPr>
        <sz val="12"/>
        <rFont val="Arial"/>
        <family val="2"/>
      </rPr>
      <t>16</t>
    </r>
    <r>
      <rPr>
        <sz val="12"/>
        <color theme="1"/>
        <rFont val="Arial"/>
        <family val="2"/>
      </rPr>
      <t xml:space="preserve"> del                 28 de  Marzo de 2016</t>
    </r>
  </si>
  <si>
    <t>51116 DEL 12- Abril 2016</t>
  </si>
  <si>
    <t>Ocho (8) meses, de conformidad con lo estipulado  por el Acuerdo Marco de Precios de Colombia Compra Eficiente</t>
  </si>
  <si>
    <t>136/2016</t>
  </si>
  <si>
    <t>SOLUCIONES &amp; GESTIÓN S.A.S</t>
  </si>
  <si>
    <t xml:space="preserve">
Prestar los Servicios Profesionales para actualizar y determinar el valor total del pasivo pensional, mediante entrega del Cálculo Actuarial con corte a treinta y uno (31) de diciembre de 2015, de las obligaciones sobre pensión sanción del liquidado Fondo de Bienestar Social – Club de Empleados Oficiales a cargo del Departamento Administrativo de la Función Pública, incluyendo las contingencias de este pasivo pensional, y las demás que se desprendan de los procesos judiciales en curso.
</t>
  </si>
  <si>
    <t>La Función Pública cancelará el valor del Contrato resultante del proceso de selección en un (1) único pago,  a la entrega del cálculo actuarial, previa presentación de la respectiva factura y/o cuenta de cobro por parte del Contratista y expedición del certificado de recibido a satisfacción por parte del Supervisor del Contrato, sin que el monto total de  los servicios prestados exceda la cuantía total del Contrato.</t>
  </si>
  <si>
    <r>
      <t>Certificado de Disponibilidad Presupuestal N° 127</t>
    </r>
    <r>
      <rPr>
        <sz val="12"/>
        <rFont val="Arial"/>
        <family val="2"/>
      </rPr>
      <t>16</t>
    </r>
    <r>
      <rPr>
        <sz val="12"/>
        <color theme="1"/>
        <rFont val="Arial"/>
        <family val="2"/>
      </rPr>
      <t xml:space="preserve"> del                 16 de  Abril de 2016</t>
    </r>
  </si>
  <si>
    <t>54716 DEL 19- Abril 2016</t>
  </si>
  <si>
    <t xml:space="preserve">Hasta el treinta (30) de Junio de 2016. </t>
  </si>
  <si>
    <t>138/2016</t>
  </si>
  <si>
    <t>SURAMERICANA S.A.</t>
  </si>
  <si>
    <t>Adquirir el Seguro Obligatorio de Accidentes de Tránsito - SOAT para la protección de uno (1)  de los autos que conforman el parque automotor de la Función Pública, de conformidad con el plan de adquisiciones para la vigencia 2016 y lo señalado por el Acuerdo Marco de Precios de Colombia Compra Eficiente.</t>
  </si>
  <si>
    <t>Un (1) único pago, de conformidad con las condiciones estipuladas en el Acuerdo Marco de Precios de Colombia Compra Eficiente, para el suministro de Seguro Obligatorio de Accidentes de Tránsito - SOAT, previa presentación de la respectiva factura y expedición del certificado de recibido a satisfacción por parte del Supervisor del Contrato</t>
  </si>
  <si>
    <r>
      <t>Certificado de Disponibilidad Presupuestal N° 161</t>
    </r>
    <r>
      <rPr>
        <sz val="12"/>
        <rFont val="Arial"/>
        <family val="2"/>
      </rPr>
      <t>16</t>
    </r>
    <r>
      <rPr>
        <sz val="12"/>
        <color theme="1"/>
        <rFont val="Arial"/>
        <family val="2"/>
      </rPr>
      <t xml:space="preserve"> del                 07 de  Abril de 2016</t>
    </r>
  </si>
  <si>
    <t>54916 DEL 19- Abril 2016</t>
  </si>
  <si>
    <t xml:space="preserve">Hasta el treinta y uno (31) de Diciembre de 2016. </t>
  </si>
  <si>
    <t>Prestación de Servicios Prefionales para la Guía de auditoría Financiera</t>
  </si>
  <si>
    <t xml:space="preserve">Prestar los servicios profesionales para apoyar los temas estratégicos en la Dirección General </t>
  </si>
  <si>
    <t>135/2016</t>
  </si>
  <si>
    <t>JUAN PABLO CAICEDO MONTAÑA</t>
  </si>
  <si>
    <t xml:space="preserve">Prestar los Servicios Profesionales en la Función Pública, para apoyar el seguimiento –- y el cumplimiento delas metas de cada una de las Áreas Misionales  de la  Función Pública, planteadas en el capítulo de Buen Gobierno del Plan Nacional de Desarrollo, en el marco del Proyecto de Inversión denominado MEJORAMIENTO, FORTALECIMIENTO PARA EL DESARROLLO DE LAS POLITICAS PUBLICAS. NACIONAL”. </t>
  </si>
  <si>
    <t>Nueve (9) pagos, así: ocho (8) mensualidades vencidas, cada una por valor de SEIS MILLONES QUINIENTOS MIL PESOS ($6’500.000) M/CTE y un pago final de TRES MILLONES DOSCIENTOS CINCUENTA MIL PESOS ($3’250.000) M/CTE</t>
  </si>
  <si>
    <r>
      <t>Certificado de Disponibilidad Presupuestal N° 185</t>
    </r>
    <r>
      <rPr>
        <sz val="12"/>
        <rFont val="Arial"/>
        <family val="2"/>
      </rPr>
      <t>16</t>
    </r>
    <r>
      <rPr>
        <sz val="12"/>
        <color theme="1"/>
        <rFont val="Arial"/>
        <family val="2"/>
      </rPr>
      <t xml:space="preserve"> del                 18 de  Abril de 2016</t>
    </r>
  </si>
  <si>
    <t>54316 DEL 18- Abril 2016</t>
  </si>
  <si>
    <t xml:space="preserve">Hasta el treinta (30) de diciembre de 2016, contado a partir del perfeccionamiento del mismo y registro presupuestal.  </t>
  </si>
  <si>
    <t xml:space="preserve">Prestar los Servicios Profesionales para el cumplimiento de las metas propuestas, encaminadas al fortalecimiento de las políticas públicas a cargo de la Entidad </t>
  </si>
  <si>
    <t>137/2016</t>
  </si>
  <si>
    <t>ALKOSTO S.A.</t>
  </si>
  <si>
    <t>Adquisición de computadores portátiles para la Función Pública, con un (1) año de garantía, conforme con las condiciones técnicas establecidas en el presente documento.</t>
  </si>
  <si>
    <t>Un (1) único pago, una vez efectuada la entrega de la totalidad de los equipos, la certificación de la garantía y los manifiestos de importación de los equipos y a la presentación de la respectiva factura por parte del Contratista y expedición del certificado de recibido a satisfacción por parte del Supervisor del Contrato</t>
  </si>
  <si>
    <r>
      <t>Certificado de Disponibilidad Presupuestal N° 186</t>
    </r>
    <r>
      <rPr>
        <sz val="12"/>
        <rFont val="Arial"/>
        <family val="2"/>
      </rPr>
      <t>16</t>
    </r>
    <r>
      <rPr>
        <sz val="12"/>
        <color theme="1"/>
        <rFont val="Arial"/>
        <family val="2"/>
      </rPr>
      <t xml:space="preserve"> del                 18 de  Abril de 2016</t>
    </r>
  </si>
  <si>
    <t>55516 DEL 21- Abril 2016</t>
  </si>
  <si>
    <t>Un (1) mes contado a partir de la expedición del registro presupuestal</t>
  </si>
  <si>
    <t xml:space="preserve">Adquirir el Licenciamiento Microsoft y la suscripción de una bolsa de horas de soporte especializado Microsoft, así como capacitación certificada por una Entidad avalada por Microsoft en uno o varios de los productos, según las especificaciones mínimas establecidas en el Pliego de Condiciones. Licenciamiento CAL, de como mínimo de 50 licencas adicionales. y adquirir el Licenciamiento de office 365 Enterprise E1, conforme a las especificaciones del anexo técnico. </t>
  </si>
  <si>
    <t xml:space="preserve">Adquisición de perifericos </t>
  </si>
  <si>
    <t>143/2016</t>
  </si>
  <si>
    <t xml:space="preserve">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
</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</si>
  <si>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</si>
  <si>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170</t>
    </r>
    <r>
      <rPr>
        <sz val="12"/>
        <rFont val="Arial"/>
        <family val="2"/>
      </rPr>
      <t>16</t>
    </r>
    <r>
      <rPr>
        <sz val="12"/>
        <color theme="1"/>
        <rFont val="Arial"/>
        <family val="2"/>
      </rPr>
      <t xml:space="preserve"> del                 07 de  Abril de 2016</t>
    </r>
  </si>
  <si>
    <t>62016 DEL 25- Abril 2016</t>
  </si>
  <si>
    <t xml:space="preserve">Hasta el  treinta y uno (31) de julio de 2016. </t>
  </si>
  <si>
    <t>Prestar el servicio de apoyo logístico a nivel nacional, para la organización de los eventos de difusión de políticas requeridos por el Departamento Administrativo de la Función Pública</t>
  </si>
  <si>
    <t>7 MESES</t>
  </si>
  <si>
    <t>Descripción</t>
  </si>
  <si>
    <t>153/2016</t>
  </si>
  <si>
    <t>FERNANDO GUERRERO CARO</t>
  </si>
  <si>
    <t xml:space="preserve">Adquirir la dotación de vestuario de labor y elementos de trabajo, para los servidores de la Función Pública, acorde con las especificaciones técnicas previstas en la Ficha Técnica de bienes y calzado (Anexo N° 1) establecida por Colombia Compra Eficiente. </t>
  </si>
  <si>
    <t>La 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</si>
  <si>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r>
      <t>Certificado de Disponibilidad Presupuestal N° 191</t>
    </r>
    <r>
      <rPr>
        <sz val="12"/>
        <rFont val="Arial"/>
        <family val="2"/>
      </rPr>
      <t>16</t>
    </r>
    <r>
      <rPr>
        <sz val="12"/>
        <color theme="1"/>
        <rFont val="Arial"/>
        <family val="2"/>
      </rPr>
      <t xml:space="preserve"> del                 20 de  Abril de 2016</t>
    </r>
  </si>
  <si>
    <t>64216 DEL 04- Mayo 2016</t>
  </si>
  <si>
    <t>Hasta el treinta (30) de diciembre de 2016 y registro presupuestal.</t>
  </si>
  <si>
    <t>154/2016</t>
  </si>
  <si>
    <t>TWITY S.A.</t>
  </si>
  <si>
    <r>
      <t>Certificado de Disponibilidad Presupuestal N° 192</t>
    </r>
    <r>
      <rPr>
        <sz val="12"/>
        <rFont val="Arial"/>
        <family val="2"/>
      </rPr>
      <t>16</t>
    </r>
    <r>
      <rPr>
        <sz val="12"/>
        <color theme="1"/>
        <rFont val="Arial"/>
        <family val="2"/>
      </rPr>
      <t xml:space="preserve"> del                 21 de  Abril de 2016</t>
    </r>
  </si>
  <si>
    <t>64816 DEL 04- Mayo 2016</t>
  </si>
  <si>
    <t xml:space="preserve">Hasta el treinta (30) de diciembre de 2016, contado a partir del perfeccionamiento del mismo y registro presupuestal. </t>
  </si>
  <si>
    <t>155/2016</t>
  </si>
  <si>
    <t>65016 DEL 04- Mayo 2016</t>
  </si>
  <si>
    <t>156/2016</t>
  </si>
  <si>
    <t>CONFECCIONES PAEZ S.A.</t>
  </si>
  <si>
    <t>65116 DEL 04- Mayo 2016</t>
  </si>
  <si>
    <t>157/2016</t>
  </si>
  <si>
    <t>65216 DEL 04- Mayo 2016</t>
  </si>
  <si>
    <t>VASS CONSULTORÍA DE SISTEMAS COLOMBIA S.A.S.</t>
  </si>
  <si>
    <t xml:space="preserve">Suscripción y soporte técnico para el licenciamiento Liferay Portal Enterprise Edition. </t>
  </si>
  <si>
    <t>Un (1) único pago, una vez perfeccionado el Contrato, expedido el registro presupuestal, efectuada la aprobación de pólizas y realizada la entrega del documento, donde indique la suscripción y el derecho a usar, los servicios de soporte por parte del fabricante por Un (1) año, para las Cuatro (4) licencias del software Liferay Portal Enterprise Edition, detallando que Tres (3) licencias son de Producción y Una (1) licencia es de Pre Producción, junto con las claves u order id, para acceder a la activación de las licencias y el soporte de Liferay Portal Enterprise Edition modalidad GOLD 8*5.</t>
  </si>
  <si>
    <r>
      <t>Certificado de Disponibilidad Presupuestal N° 103</t>
    </r>
    <r>
      <rPr>
        <sz val="12"/>
        <rFont val="Arial"/>
        <family val="2"/>
      </rPr>
      <t>16</t>
    </r>
    <r>
      <rPr>
        <sz val="12"/>
        <color theme="1"/>
        <rFont val="Arial"/>
        <family val="2"/>
      </rPr>
      <t xml:space="preserve"> del                 12 de  Febrero de 2016</t>
    </r>
  </si>
  <si>
    <t>45916 DEL 01- Abril 2016</t>
  </si>
  <si>
    <t xml:space="preserve">Un (1) año, para la suscripción y soporte técnico del licenciamiento Liferay Portal Enterprise Edition, contado a partir de la entrega de la carta o documento, donde indique la suscripción y los derechos de dicho servicio. </t>
  </si>
  <si>
    <t>GRUPO DE COMUNICACIONES ESTRATEGICAS</t>
  </si>
  <si>
    <t>147/2016</t>
  </si>
  <si>
    <t>SERVIMEDIOS S.A.S</t>
  </si>
  <si>
    <t>Publicación de cuatro (4) avisos de prensa en un periódico de amplia circulación nacional, por muerte de dos (2) servidores públicos que prestaron sus servicios al Departamento Administrativo de la Función Pública.</t>
  </si>
  <si>
    <t>La Función Pública cancelará el valor total del Contrato, en un (1) único pago, previa presentación de las copias de las publicaciones de los avisos de prensa, la factura y expedición del Certificado de Recibido a Satisfacción por parte del Supervisor del Contrato, sin que el monto total de los servicios prestados puedan exceder la cuantía total del contrato.</t>
  </si>
  <si>
    <r>
      <t>Certificado de Disponibilidad Presupuestal N° 184</t>
    </r>
    <r>
      <rPr>
        <sz val="12"/>
        <rFont val="Arial"/>
        <family val="2"/>
      </rPr>
      <t>16</t>
    </r>
    <r>
      <rPr>
        <sz val="12"/>
        <color theme="1"/>
        <rFont val="Arial"/>
        <family val="2"/>
      </rPr>
      <t xml:space="preserve"> del                 15 de  Abril de 2016</t>
    </r>
  </si>
  <si>
    <t>63816 DEL 29- Abril 2016</t>
  </si>
  <si>
    <t xml:space="preserve">Será de treinta (30) días calendario, contados a partir del perfeccionamiento del mismo y previo registro presupuestal.. </t>
  </si>
  <si>
    <t>YEISON RAMIREZ</t>
  </si>
  <si>
    <t>145/2016</t>
  </si>
  <si>
    <t>HENRY AMOROCHO MORENO</t>
  </si>
  <si>
    <t>Prestar los Servicios Profesionales en la Dirección de Gestión y Desempeño Institucional de la Función Pública, para apoyar en la estructuración de una Guía de Auditoría, que contenga lineamientos generales con enfoque Financiero para no financieros.</t>
  </si>
  <si>
    <t>Cinco (5) mensualidades vencidas, cada una por valor de SIETE MILLONES DE PESOS ($7’000.000.oo) M/CTE</t>
  </si>
  <si>
    <r>
      <t>Certificado de Disponibilidad Presupuestal N° 195</t>
    </r>
    <r>
      <rPr>
        <sz val="12"/>
        <rFont val="Arial"/>
        <family val="2"/>
      </rPr>
      <t>16</t>
    </r>
    <r>
      <rPr>
        <sz val="12"/>
        <color theme="1"/>
        <rFont val="Arial"/>
        <family val="2"/>
      </rPr>
      <t xml:space="preserve"> del                 25 de  Abril de 2016</t>
    </r>
  </si>
  <si>
    <t>63216 DEL 27- Abril 2016</t>
  </si>
  <si>
    <t xml:space="preserve">Cinco (5) meses, contados a partir del perfeccionamiento del mismo y registro presupuestal. . </t>
  </si>
  <si>
    <t xml:space="preserve">MARIA DEL PILAR GARCIA </t>
  </si>
  <si>
    <t>DIRECCION DE GESTION Y DESEMPEÑO INSTITUCIONAL</t>
  </si>
  <si>
    <t>149/2016</t>
  </si>
  <si>
    <t xml:space="preserve">Prestar los Servicios Profesionales en la Dirección de Gestión y Desempeño Institucional de la Función Pública, con el fin de apoyar la implementación de la Estrategia de posicionamiento de experiencias exitosas a nivel nacional e internacional y el otorgamiento del Premio Nacional de la Alta Gerencia para el 2016, en el marco del Proyecto de Inversión “DESARROLLO DE LA CAPACIDAD INSTITUCIONAL DE LAS ENTIDADES PÚBLICAS DEL ORDEN TERRITORIAL”. </t>
  </si>
  <si>
    <t>Siete (7) mensualidades vencidas, cada una por valor de TRES MILLONES CUATROCIENTOS SESENTA Y CINCO MIL PESOS ($3’465.000) M/CTE, y un último pago por valor de UN MILLON SETECIENTOS TREINTA Y DOS MIL QUINIENTOS PESOS ($1’732.500) M/CTE</t>
  </si>
  <si>
    <r>
      <t>Certificado de Disponibilidad Presupuestal N° 202</t>
    </r>
    <r>
      <rPr>
        <sz val="12"/>
        <rFont val="Arial"/>
        <family val="2"/>
      </rPr>
      <t>16</t>
    </r>
    <r>
      <rPr>
        <sz val="12"/>
        <color theme="1"/>
        <rFont val="Arial"/>
        <family val="2"/>
      </rPr>
      <t xml:space="preserve"> del                 28 de  Abril de 2016</t>
    </r>
  </si>
  <si>
    <t>64016 DEL 02- Mayo 2016</t>
  </si>
  <si>
    <t>Siete (7) meses y quince (15) días, contados a partir del perfeccionamiento del mismo y registro presupuestal.</t>
  </si>
  <si>
    <t>150/2016</t>
  </si>
  <si>
    <r>
      <t>Certificado de Disponibilidad Presupuestal N° 201</t>
    </r>
    <r>
      <rPr>
        <sz val="12"/>
        <rFont val="Arial"/>
        <family val="2"/>
      </rPr>
      <t>16</t>
    </r>
    <r>
      <rPr>
        <sz val="12"/>
        <color theme="1"/>
        <rFont val="Arial"/>
        <family val="2"/>
      </rPr>
      <t xml:space="preserve"> del                 28 de  Abril de 2016</t>
    </r>
  </si>
  <si>
    <t>64916 DEL 04- Mayo 2016</t>
  </si>
  <si>
    <t>158/2016</t>
  </si>
  <si>
    <t>MANUEL ALBERTO RESTREPO MEDINA</t>
  </si>
  <si>
    <t>Prestar los Servicios Profesionales en la Dirección de Gestión y Desempeño Institucional de la Función Pública, para apoyar en la estructuración de un Modelo de Gestión que integre los Sistemas de Desarrollo Administrativo y de Gestión de la Calidad y se articule con los Sistemas Nacional e Institucional de Control Interno.</t>
  </si>
  <si>
    <t>Nueve (9) pagos así: a) Siete (7) mensualidades vencidas, cada una por valor de SIETE MILLONES DE PESOS ($7’000.000.oo) M/CTE, b) Un octavo (8) pago a más tardar el veintidós (22) de diciembre de 2016, por la suma de CINCO MILLONES DE PESOS ($5’000.000.oo) M/CTE, y c) Un noveno (9) y último pago por la suma de DOS MILLONES DE PESOS ($2’000.000.oo) M/CTE</t>
  </si>
  <si>
    <r>
      <t>Certificado de Disponibilidad Presupuestal N° 207</t>
    </r>
    <r>
      <rPr>
        <sz val="12"/>
        <rFont val="Arial"/>
        <family val="2"/>
      </rPr>
      <t>16</t>
    </r>
    <r>
      <rPr>
        <sz val="12"/>
        <color theme="1"/>
        <rFont val="Arial"/>
        <family val="2"/>
      </rPr>
      <t xml:space="preserve"> del                 03 de  Mayo de 2016</t>
    </r>
  </si>
  <si>
    <t>65716 DEL 06- Mayo 2016</t>
  </si>
  <si>
    <t xml:space="preserve">Seis (6) meses, contados a partir del perfeccionamiento del mismo y registro presupuestal. </t>
  </si>
  <si>
    <t>MARIA DEL PILAR GARCIA GONZALEZ</t>
  </si>
  <si>
    <t>146/2016</t>
  </si>
  <si>
    <t>CARLOS EDUARDO HERNÁNDEZ VALDEBLANQUEZ</t>
  </si>
  <si>
    <t xml:space="preserve">Prestar los Servicios Profesionales en la Dirección General, para el diseño del material gráfico, los documentos y piezas visuales generadas por la Dirección General de la Función Pública, para el posicionamiento externo de la Entidad y sus proyectos, según se requiera en el desarrollo de todos los procesos de la Entidad. </t>
  </si>
  <si>
    <t>Ocho (8) mensualidades vencidas, cada una por valor de TRES MILLONES SEISCIENTOS SETENTA Y CINCO MIL PESOS ($3’675.000.oo) M/CTE</t>
  </si>
  <si>
    <r>
      <t>Certificado de Disponibilidad Presupuestal N° 196</t>
    </r>
    <r>
      <rPr>
        <sz val="12"/>
        <rFont val="Arial"/>
        <family val="2"/>
      </rPr>
      <t>16</t>
    </r>
    <r>
      <rPr>
        <sz val="12"/>
        <color theme="1"/>
        <rFont val="Arial"/>
        <family val="2"/>
      </rPr>
      <t xml:space="preserve"> del                 26 de  Abril de 2016</t>
    </r>
  </si>
  <si>
    <t>63416 DEL 28- Abril 2016</t>
  </si>
  <si>
    <t>MARÍA JULIANA RUIZ HASKPIEL</t>
  </si>
  <si>
    <t>151/2016</t>
  </si>
  <si>
    <t>ANA KARINA MARIN QUIROZ</t>
  </si>
  <si>
    <t xml:space="preserve">Prestar los Servicios Profesionales en la Dirección de Empleo Público para apoyar en la elaboración de la propuesta del nuevo modelo de Gerencia Pública en Colombia, en el marco del Proyecto de Inversión denominado “MEJORAMIENTO, FORTALECIMIENTO PARA EL DESARROLLO DE LAS POLÍTICAS PÚBLICAS. NACIONAL”. </t>
  </si>
  <si>
    <t>Nueve (9) pagos así: a) Siete (7) mensualidades vencidas, cada una por valor de DIEZ MILLONES DE PESOS ($10’000.000.oo) M/CTE, b) Un octavo (8) pago a más tardar el veintidós (22) de diciembre de 2016, por la suma de SIETE MILLONES DE PESOS ($7’000.000.oo) M/CTE,  y c) Un noveno (9) y último pago, por la suma de TRES MILLONES DE PESOS ($3’000.000.oo) M/CTE</t>
  </si>
  <si>
    <r>
      <t>Certificado de Disponibilidad Presupuestal N° 156</t>
    </r>
    <r>
      <rPr>
        <sz val="12"/>
        <rFont val="Arial"/>
        <family val="2"/>
      </rPr>
      <t>16</t>
    </r>
    <r>
      <rPr>
        <sz val="12"/>
        <color theme="1"/>
        <rFont val="Arial"/>
        <family val="2"/>
      </rPr>
      <t xml:space="preserve"> del                 01 de  Abril de 2016</t>
    </r>
  </si>
  <si>
    <t>159/2016</t>
  </si>
  <si>
    <t>Prestar los Servicios Profesionales en la Subdirección, para apoyar el cumplimiento de las metas propuestas, encaminadas al fortalecimiento de las políticas públicas a cargo de la Entidad y apoyar el desarrollo de los equipos transversales, en el marco del Proyecto de Inversión denominado “MEJORAMIENTO, FORTALECIMIENTO PARA EL DESARROLLO DE LAS POLITICAS PUBLICAS. NACIONAL”.</t>
  </si>
  <si>
    <t>Nueve (9) pagos distribuidos así: a) Siete (7) mensualidades vencidas cada una por valor de TRES MILLONES QUINIENTOS MIL PESOS ($3’500.000) M/CTE, b) Un octavo (8) pago a más tardar el veintidós (22) de diciembre de 2016 por la suma de TRES MILLONES DE PESOS ($3’000.000) M/CTE, y c) Un noveno (9) y último pago, por la suma de QUINIENTOS MIL PESOS ($500.000) M/CTE</t>
  </si>
  <si>
    <r>
      <t>Certificado de Disponibilidad Presupuestal N° 206</t>
    </r>
    <r>
      <rPr>
        <sz val="12"/>
        <rFont val="Arial"/>
        <family val="2"/>
      </rPr>
      <t>16</t>
    </r>
    <r>
      <rPr>
        <sz val="12"/>
        <color theme="1"/>
        <rFont val="Arial"/>
        <family val="2"/>
      </rPr>
      <t xml:space="preserve"> del                 03 de  Mayo de 2016</t>
    </r>
  </si>
  <si>
    <t xml:space="preserve">Hasta el treinta (30) de diciembre de 2016, contado a partir del perfeccionamiento del mismo, y registro presupuestal. </t>
  </si>
  <si>
    <t xml:space="preserve">
CLAUDIA PATRICIA HERNÁNDEZ LEÓN
</t>
  </si>
  <si>
    <t>148/2016</t>
  </si>
  <si>
    <t>PROJECT BUSINESS MANAGEMENT S.A.S</t>
  </si>
  <si>
    <t>Adquisición de discos duros externos, conforme con las condiciones técnicas establecidas en el presente documento.</t>
  </si>
  <si>
    <t>La Función Pública cancelará el valor total del Contrato, en un (1) único pago, una vez entregados los discos duros, junto con la certificación de la garantía en el Área de Almacén del Departamento Administrativo de la Función Pública, ubicada en la Carrera 6 N° 12- 62, Piso 3, Edificio sede de la Entidad.</t>
  </si>
  <si>
    <r>
      <t>Certificado de Disponibilidad Presupuestal N° 179</t>
    </r>
    <r>
      <rPr>
        <sz val="12"/>
        <rFont val="Arial"/>
        <family val="2"/>
      </rPr>
      <t>16</t>
    </r>
    <r>
      <rPr>
        <sz val="12"/>
        <color theme="1"/>
        <rFont val="Arial"/>
        <family val="2"/>
      </rPr>
      <t xml:space="preserve"> del                 13 de  Abril de 2016</t>
    </r>
  </si>
  <si>
    <t>Será de treinta (30) días calendario contados a partir del perfeccionamiento del Contrato, previo registro presupuestal.</t>
  </si>
  <si>
    <t>ANA YISED CASTRO ORTIZ</t>
  </si>
  <si>
    <t xml:space="preserve">OFICINA DE TECNOLOGIAS DE LA INFORMACION Y LAS COMUNICACIONES </t>
  </si>
  <si>
    <t>152/2016</t>
  </si>
  <si>
    <t>LINA MARIA CRUZ SILVA</t>
  </si>
  <si>
    <t>Prestar los Servicios Profesionales en la Dirección de Empleo Público, para apoyar la estandarización de la información de la base de datos del SIGEP y demás bases que se requieran, para la generación de reportes en materia de empleo público; en el marco del Proyecto de Inversión “Mejoramiento, Fortalecimiento de la capacidad institucional para el Desarrollo de Políticas Públicas. Nacional”.</t>
  </si>
  <si>
    <t>144/2016</t>
  </si>
  <si>
    <t>CESAR ALEXANDER CORREDOR MELO</t>
  </si>
  <si>
    <t xml:space="preserve">Prestar los Servicios Profesionales en el Grupo de Comunicaciones Estratégicas, con el fin de apoyar la actualización e implementación de la estrategia de comunicaciones de la Función Pública, en el marco del Proyecto de Inversión “MEJORAMIENTO, FORTALECIMIENTO DE LA CAPACIDAD INSTITUCIONAL PARA EL DESARROLLO DE LAS POLITICAS PUBLICAS. NACIONAL. </t>
  </si>
  <si>
    <t>Ocho (8) mensualidades vencidas, cada una por valor de DIEZ MILLONES DE PESOS ($10’000.000.oo) M/CTE</t>
  </si>
  <si>
    <r>
      <t>Certificado de Disponibilidad Presupuestal N° 197</t>
    </r>
    <r>
      <rPr>
        <sz val="12"/>
        <rFont val="Arial"/>
        <family val="2"/>
      </rPr>
      <t>16</t>
    </r>
    <r>
      <rPr>
        <sz val="12"/>
        <color theme="1"/>
        <rFont val="Arial"/>
        <family val="2"/>
      </rPr>
      <t xml:space="preserve"> del                 27 de  Abril de 2016</t>
    </r>
  </si>
  <si>
    <t xml:space="preserve">Ocho (8) meses contados a partir del perfeccionamiento del mismo y Registro Presupuestal. </t>
  </si>
  <si>
    <t xml:space="preserve">Realizar el desarrollo del concepto gráfico para el diseño del la red social  de servidores públicosGestor Normativo en el Espacio Virtual de Asesoría – EVA. </t>
  </si>
  <si>
    <t>COORDINADOR GRUPO GESTIÓN ADMINISTRATIVA</t>
  </si>
  <si>
    <t>Prestar los Servicios profesionales en la Dirección Jurídica  para apoyar respuesta a peticiones relacionados con empleo público</t>
  </si>
  <si>
    <t xml:space="preserve">Prestar los Servicios Profesionales en LA FUNCIÓN PÚBLICA, para la elaboración de la arquitectura, desarrollo e implementación de la red social de servidores públicos, así como la actualización y ajustes del Micrositio web denominado Espacio Virtual de Asesoría – EVA. </t>
  </si>
  <si>
    <t xml:space="preserve">Prestar los Servicios Profesionales en LA FUNCIÓN PÚBLICA, para el mantenimiento, soporte, actualización, ajuste y monitoreo de la red social de servidores públicos, así como del micrositio web denominado Espacio Virtual de Asesoría – EVA del Departamento Administrativo de la Función Pública”. </t>
  </si>
  <si>
    <t xml:space="preserve">C-123-1000-4 Recurso 11 (18,15%)
</t>
  </si>
  <si>
    <t xml:space="preserve">
C-520-1403-1 Recurso 10(81,55%)</t>
  </si>
  <si>
    <t>C-111-1000-1 Recurso 10</t>
  </si>
  <si>
    <t>DIRECCIÓN DE EMPLEO PÚBLICO - DPDSC -DGyDI</t>
  </si>
  <si>
    <t>junio</t>
  </si>
  <si>
    <t>Prestar los servicios profesionales como apoyo logístico y administrativo para las jornadas de pedagogía de paz</t>
  </si>
  <si>
    <t xml:space="preserve">OFICINA ASESORA DE PLANEACION </t>
  </si>
  <si>
    <t>Olga Lucia Arango B. 334 40 80 Ext. 156</t>
  </si>
  <si>
    <t>Servicio de Auditoria de Seguimiento de segundo año de la certificación bajo los estándares NTCGP 1000: 2015 y la ISO 9001:2011, para el Departamento Administrativo de la Función Pública</t>
  </si>
  <si>
    <t>11 MESES</t>
  </si>
  <si>
    <t>GRUPO DE GESTION ADMINISTRATIVA</t>
  </si>
  <si>
    <t>72102900 72101500 72101508</t>
  </si>
  <si>
    <t>Contratar por el sistema de precios unitarios fijos, sin formula de reajuste , las obras de adecuaciones locativas necesarias  para permitir la accesibilidad con seguridad de las personas en condición de discapacidad en la sede del Departamento Administrativo de la Función Pública, ubicado en la carrera 6 No. 12-62 de la ciudad de Bogotá, D.C.</t>
  </si>
  <si>
    <t>MENOR CUANTIA</t>
  </si>
  <si>
    <t>GRUPO DE GESTIÓN ADMINISTRATIVA</t>
  </si>
  <si>
    <t>Prestar los servicios profesionales para realizar la inspección general de los Sistemas de Transporte Vertical  existentes en el edificio sede del Departamento Administrativo de la Función Pública</t>
  </si>
  <si>
    <t>15 DIAS</t>
  </si>
  <si>
    <t>Julian Mauricio Martinez Tel 3344080 Ext. 127</t>
  </si>
  <si>
    <t xml:space="preserve">Adquisición del switch core y rack de comunicaciones  para mejorar la capacidad de red y comunicaciones. </t>
  </si>
  <si>
    <t>Prestacion de servicios de apoyo logístico paralos eventos institucionales en le marco de los proyectos de inversión</t>
  </si>
  <si>
    <t>Judy Rodríguez Tel 3344080 Ext. 111</t>
  </si>
  <si>
    <t>CONVENIO DE COOPERACIÓN</t>
  </si>
  <si>
    <t>Servicios profesionales de apoyo  la supervisión de la ejecución del convenio de cooperación suscrito entre la OEI y el DAFP:</t>
  </si>
  <si>
    <t xml:space="preserve">2 MESES </t>
  </si>
  <si>
    <t>Prestar los servicios profesionales en la subdirección para apoyar temas estratégicos</t>
  </si>
  <si>
    <t>Prestar los servicios profesionales en la subdirección para el manejo de datos de la información</t>
  </si>
  <si>
    <t>Prestar los servicios profesionales en la oficina asesora de planeación para apoyar e mejoramiento de los procesos.</t>
  </si>
  <si>
    <t>Adquisición del Licenciamiento y soporte de Antivirus.</t>
  </si>
  <si>
    <t xml:space="preserve">Adquisición de tóner y cartuchos para impresoras. </t>
  </si>
  <si>
    <t>SUBASTA INVERSA</t>
  </si>
  <si>
    <t>Prestar el  servicio de mantenimiento preventivo y correctivo, incluido el suministro e instalación de repuestos, de  los dos (2) ascensores instalados en el edificio sede del Departamento Administrativo de la Función Pública, ubicado en la carrera 6 N° 12- 62 de la cuidad de Bogotá D.C</t>
  </si>
  <si>
    <t>Contratar la suscripción al soporte y mantenimiento para el Sistema de Turnos Web.</t>
  </si>
  <si>
    <t>Prestar los servicios de soporte y mantenimiento de Hardware y Software para la Función Pública.</t>
  </si>
  <si>
    <t>MENOR CUANTÍA</t>
  </si>
  <si>
    <t>Prestar los servicios de admisión, curso y entrega de correo y demás envíos postales que requiera la Función Pública</t>
  </si>
  <si>
    <t>Adquisición de dispositivos de firma digital para los servidores del Departamento que son  usuarios del SIIF.</t>
  </si>
  <si>
    <t>2,5 MESES</t>
  </si>
  <si>
    <t xml:space="preserve"> $ 1.955.743                                                    $    809.724                                                    $ 1.767.131,39 </t>
  </si>
  <si>
    <t>$ 1.272.239                                           $ 1.175.766</t>
  </si>
  <si>
    <t>$1'571.081                       $1'262.270</t>
  </si>
  <si>
    <t>170/2016</t>
  </si>
  <si>
    <t>Adquirir las llantas para los vehículos del parque automotor de la Función Pública, de conformidad con los lineamientos establecidos en la Tienda Virtual del Estado Colombiano – Grandes Superficies.</t>
  </si>
  <si>
    <t>un (1) único pago, una vez efectuada la entrega total de las llantas, la presentación de la respectiva factura por parte del Contratista y expedición del certificado de recibido a satisfacción por parte del Supervisor del Contrato, sin que el monto total de los bienes pueda exceder la cuantía total del Contrato incluido IVA y demás gastos asociados.</t>
  </si>
  <si>
    <t>Certificado de Disponibilidad Presupuestal N° 19816 del                 27 de  Abril de 2016</t>
  </si>
  <si>
    <t>78616 DEL 25- Mayo 2016</t>
  </si>
  <si>
    <t>Un (1) mes contado a partir de la expedición del registro presupuestal.</t>
  </si>
  <si>
    <t xml:space="preserve">GRUPO DE GESTION ADMINISTRATIVA </t>
  </si>
  <si>
    <t>$520.000                    $520.000</t>
  </si>
  <si>
    <t>$1'918.796                   $1'167.470</t>
  </si>
  <si>
    <t>CLAUDIA PATRICIA JAIMES VERA                Cedio a                                                                  WENDY NORELLY ORTIZ BARRETO</t>
  </si>
  <si>
    <t>186/2016</t>
  </si>
  <si>
    <t>GERMÁN ANDRES MAHECHA SUAREZ</t>
  </si>
  <si>
    <t xml:space="preserve">Prestar los Servicios Profesionales, para apoyar a la Oficina de Tecnologías de la Información y las Comunicaciones-TICS- en el desarrollo, implementación, pruebas y puesta en marcha de la nueva aplicación para el Banco de Éxitos, en el marco del Proyecto de Inversión denominado “Mejoramiento de la Gestión de las Políticas Públicas a Través de las Tecnologías de Información TICS”. </t>
  </si>
  <si>
    <t xml:space="preserve">Cinco (5) pagos cada uno de CUATRO MILLONES DE PESOS ($4’000.000,00) M/CTE, incluido IVA y demás gastos asociados a la ejecución del Contrato, </t>
  </si>
  <si>
    <r>
      <t>Certificado de Disponibilidad Presupuestal N° 190</t>
    </r>
    <r>
      <rPr>
        <sz val="12"/>
        <rFont val="Arial"/>
        <family val="2"/>
      </rPr>
      <t>16</t>
    </r>
    <r>
      <rPr>
        <sz val="12"/>
        <color theme="1"/>
        <rFont val="Arial"/>
        <family val="2"/>
      </rPr>
      <t xml:space="preserve"> del                 20 de Abril de 2016</t>
    </r>
  </si>
  <si>
    <t>86316 DEL 17- Junio 2016</t>
  </si>
  <si>
    <t xml:space="preserve">Cinco (5) meses, contados a partir del perfeccionamiento del mismo y registro presupuestal. </t>
  </si>
  <si>
    <t xml:space="preserve"> EDUAR ALFONSO GAVIRIA VERA </t>
  </si>
  <si>
    <t>163/2016</t>
  </si>
  <si>
    <t>YOLANDA PATRICIA VILLAMIL RODRIGUEZ</t>
  </si>
  <si>
    <t>Prestar los servicios profesionales en la Dirección de Desarrollo Organizacional, para asesorar técnicamente las actividades que permitirán lograr los resultados previstos para el desarrollo de la iniciativa “Fortalecimiento de la gestión territorial a partir de la articulación institucional, con énfasis en servicio al ciudadano y construcción de paz” en el marco del Proyecto de Inversión MEJORAMIENTO, FORTALECIMIENTO DE LA CAPACIDAD INSTITUCIONAL PARA EL DESARROLLO DE LAS POLITICAS PUBLICAS. NACIONAL”.</t>
  </si>
  <si>
    <t>Seis (6) mensualidades vencidas, cada una por valor de SIETE MILLONES SESCIENTOS CINCUENTA Y UN MIL NOVECIENTOS SESENTA Y CINCO PESOS M/CTE ($7’651.965)</t>
  </si>
  <si>
    <r>
      <t>Certificado de Disponibilidad Presupuestal N° 204</t>
    </r>
    <r>
      <rPr>
        <sz val="12"/>
        <rFont val="Arial"/>
        <family val="2"/>
      </rPr>
      <t>16</t>
    </r>
    <r>
      <rPr>
        <sz val="12"/>
        <color theme="1"/>
        <rFont val="Arial"/>
        <family val="2"/>
      </rPr>
      <t xml:space="preserve"> del                 02 de  Mayo de 2016</t>
    </r>
  </si>
  <si>
    <t>67516 DEL 13- Mayo 2016</t>
  </si>
  <si>
    <t>Seis (6) meses, contados a partir del perfeccionamiento del mismo y registró presupuestal. .</t>
  </si>
  <si>
    <t>ALEJANDRO BECKER ROJAS</t>
  </si>
  <si>
    <t>185/2016</t>
  </si>
  <si>
    <t>FIRE ENGINEERING COLOMBIA S.A.S.</t>
  </si>
  <si>
    <t>Contratar el servicio de revisión, recarga, etiquetado y mantenimiento de los extintores de propiedad de la función pública, para su correcto y normal funcionamiento, incluyendo el suministro de repuestos a que haya lugar, conforme a las cantidades y especificaciones que se relacionan en la ficha técnica.</t>
  </si>
  <si>
    <t>Un (1) único pago por valor de UN MILLON DOSCIENTOS VEINTICINCO MIL CUATROCIENTOS SESENTA Y TRES MIL PESOS ($1'225.463,oo) M/CTE, previa presentación de la factura y la expedición del certificado de recibido a satisfacción por parte del supervisior del contrato.</t>
  </si>
  <si>
    <t>166/2016</t>
  </si>
  <si>
    <t>LINA MARIA VASQUEZ CASTRO</t>
  </si>
  <si>
    <t>Prestar los Servicios Profesionales en la Dirección de Gestión y Desempeño Institucional de la Función Pública, para apoyar la construcción del Instrumento de medición del Modelo Unificado de Gestión, aplicando  métodos y criterios econométricos, en el marco del Proyecto de Inversión denominado MEJORAMIENTO, FORTALECIMIENTO PARA EL DESARROLLO DE LAS POLITICAS PUBLICAS NACIONAL.</t>
  </si>
  <si>
    <t>Siete (7) mensualidades vencidas, cada una por valor de SEIS MILLONES DE PESOS ($6’000.000.oo) M/CTE</t>
  </si>
  <si>
    <r>
      <t>Certificado de Disponibilidad Presupuestal N° 213</t>
    </r>
    <r>
      <rPr>
        <sz val="12"/>
        <rFont val="Arial"/>
        <family val="2"/>
      </rPr>
      <t>16</t>
    </r>
    <r>
      <rPr>
        <sz val="12"/>
        <color theme="1"/>
        <rFont val="Arial"/>
        <family val="2"/>
      </rPr>
      <t xml:space="preserve"> del                 11 de  Mayo de 2016</t>
    </r>
  </si>
  <si>
    <t>68016 DEL 16- Mayo 2016</t>
  </si>
  <si>
    <t>JUAN FELIPE RUEDA</t>
  </si>
  <si>
    <t>165/2016</t>
  </si>
  <si>
    <t>OSWALDO MARTINEZ MARIN</t>
  </si>
  <si>
    <t>Prestar los Servicios Profesionales en la Dirección de Gestión y Desempeño Institucional de la Función Pública, para apoyar la construcción del Instrumento de medición del Modelo Unificado de Gestión, aplicando  métodos y criterios estadísticos, en el marco del Proyecto de Inversión denominado MEJORAMIENTO, FORTALECIMIENTO PARA EL DESARROLLO DE LAS POLITICAS PUBLICAS NACIONAL.</t>
  </si>
  <si>
    <t>Siete (7) mensualidades vencidas, cada una por valor de CINCO MILLONES DE PESOS ($5’000.000.oo) M/CTE</t>
  </si>
  <si>
    <r>
      <t>Certificado de Disponibilidad Presupuestal N° 212</t>
    </r>
    <r>
      <rPr>
        <sz val="12"/>
        <rFont val="Arial"/>
        <family val="2"/>
      </rPr>
      <t>16</t>
    </r>
    <r>
      <rPr>
        <sz val="12"/>
        <color theme="1"/>
        <rFont val="Arial"/>
        <family val="2"/>
      </rPr>
      <t xml:space="preserve"> del                 11 de  Mayo de 2016</t>
    </r>
  </si>
  <si>
    <t>67816 DEL 16- Mayo 2016</t>
  </si>
  <si>
    <t>CATALINA FONSECA VELANDIA                  Cedio a                                                                  ESTEFANIA MONTOYA DOMINGUEZ</t>
  </si>
  <si>
    <t>$ 2.625.000                                                                                                  $ 2.100.000</t>
  </si>
  <si>
    <t>139/2016</t>
  </si>
  <si>
    <t>DIANA CAROLYN CIFUENTES LOPEZ</t>
  </si>
  <si>
    <t>Ocho (8) mensualidades vencidas, cada una por valor de SEIS MILLONES DE PESOS ($6’000.000) M/CTE</t>
  </si>
  <si>
    <r>
      <t>Certificado de Disponibilidad Presupuestal N° 187</t>
    </r>
    <r>
      <rPr>
        <sz val="12"/>
        <rFont val="Arial"/>
        <family val="2"/>
      </rPr>
      <t>16</t>
    </r>
    <r>
      <rPr>
        <sz val="12"/>
        <color theme="1"/>
        <rFont val="Arial"/>
        <family val="2"/>
      </rPr>
      <t xml:space="preserve"> del                 18 de  Abril de 2016</t>
    </r>
  </si>
  <si>
    <t>55016 DEL 19- Abril 2016</t>
  </si>
  <si>
    <t>Ocho (8) meses, contados a partir del perfeccionamiento del mismo y registro presupuestal.</t>
  </si>
  <si>
    <t>DIEGO BELTRÁN OGILVE-BROWNE</t>
  </si>
  <si>
    <t>162/2016</t>
  </si>
  <si>
    <t>GINA VICTORIA TRIANA ACEVEDO</t>
  </si>
  <si>
    <t xml:space="preserve">Prestar los Servicios Profesionales en el Grupo de Gestión Humana para apoyar los trámites administrativos requeridos para el otorgamiento de comisiones de servicio al interior del país y actividades necesarias para el desplazamiento de servidores públicos y contratistas de la Entidad dentro del Proyecto de Inversión “DESARROLLO CAPACIDAD INSTITUCIONAL DE LAS ENTIDADES PÚBLICAS DEL ORDEN TERRITORIAL”, así como brindar el apoyo logístico requerido para la adecuada ejecución de las actividades y eventos programados dentro del mismo. </t>
  </si>
  <si>
    <t>Nueve (9) pagos así: Siete (7) mensualidades vencidas, cada una por valor de DOS MILLONES TRESCIENTOS MIL PESOS ($2’300.000.oo) M/CTE, un octavo (8) pago por valor de UN MILLON TRESCIENTOS MIL PESOS (1’300.000) M/CTE, el cual se realizará a más tardar el 22 de diciembre de 2016, y un noveno (9) y último pago por valor de SEISCIENTOS MIL PESOS ($600.000.oo) M/CTE</t>
  </si>
  <si>
    <r>
      <t>Certificado de Disponibilidad Presupuestal N° 205</t>
    </r>
    <r>
      <rPr>
        <sz val="12"/>
        <rFont val="Arial"/>
        <family val="2"/>
      </rPr>
      <t>16</t>
    </r>
    <r>
      <rPr>
        <sz val="12"/>
        <color theme="1"/>
        <rFont val="Arial"/>
        <family val="2"/>
      </rPr>
      <t xml:space="preserve"> del                 02 de  Mayo de 2016</t>
    </r>
  </si>
  <si>
    <t>67416 DEL 13- Mayo 2016</t>
  </si>
  <si>
    <t xml:space="preserve">Hasta el treinta (30) de diciembre de 2016, contado a partir del perfeccionamiento del mismo y Registro Presupuestal. </t>
  </si>
  <si>
    <t>RAUL CASQUETE PRIETO</t>
  </si>
  <si>
    <r>
      <t>Certificado de Disponibilidad Presupuestal N° 13416</t>
    </r>
    <r>
      <rPr>
        <sz val="12"/>
        <color theme="1"/>
        <rFont val="Arial"/>
        <family val="2"/>
      </rPr>
      <t xml:space="preserve"> del                 28 de  Marzo de 2016</t>
    </r>
  </si>
  <si>
    <t>177/2016</t>
  </si>
  <si>
    <t>CONTROLES EMPRESARIALES</t>
  </si>
  <si>
    <t>Adquisición de Licenciamiento y servicios Microsoft, de acuerdo con los lineamientos establecidos en el Acuerdo Marco de Precios, suscrito por la Agencia Nacional de Contratación Pública - Colombia Compra Eficiente, para los productos y servicios Microsoft.</t>
  </si>
  <si>
    <t>La Función Pública pagará el valor del Contrato, de conformidad con las condiciones estipuladas en el Acuerdo Marco de Precios suscrito por la Agencia Nacional de Contratación Pública - Colombia Compra Eficiente, para los productos y servicios Microsoft, previa presentación de la respectiva factura y expedición del certificado de recibido a satisfacción por el Supervisor del Contrato, sin que el monto total de los servicios de soporte pueda exceder la cuantía total del contrato.</t>
  </si>
  <si>
    <t>Certificado de Disponibilidad Presupuestal N° 19916 del                 27 de  Abril de 2016</t>
  </si>
  <si>
    <t>84116 DEL 09- Junio 2016</t>
  </si>
  <si>
    <t>Hasta el 28 de diciembre de 2016.</t>
  </si>
  <si>
    <t xml:space="preserve">ANA YISETH CASTRIO ORTIZ </t>
  </si>
  <si>
    <t>164/2016</t>
  </si>
  <si>
    <t>UNIPLES S.A.</t>
  </si>
  <si>
    <t>Suscripción al licenciamiento Suite Adobe Creative Cloud para la Función Pública,  según las especificaciones técnicas mínimas establecidas en el presente documento</t>
  </si>
  <si>
    <t>Un (1) único pago, a la entrega del documento donde se indique la suscripción al licenciamiento por un (1) año a nombre de la Función Pública, con las claves de acceso a la consola de administración, previa presentación de la respectiva factura por parte del Contratista y expedición del certificado de recibido a satisfacción por el Supervisor del contrato</t>
  </si>
  <si>
    <t>67916 DEL 16- Mayo 2016</t>
  </si>
  <si>
    <t>Un (1) año, el cual empezará a contar para cada una de las suscripciones</t>
  </si>
  <si>
    <t>161/2016</t>
  </si>
  <si>
    <t>WILLIAM ZAMBRANO CETINA</t>
  </si>
  <si>
    <t xml:space="preserve">Prestar los Servicios Profesionales en la Dirección de Empleo Público, para apoyar la elaboración de documentos relacionados con las bases para un programa a nivel de Diplomado en materia de asesoría y producción normativa; así como sobre los antecedentes generales de cada una de las Ramas del Poder Público de los sectores que la conforman y apoyar la elaboración de la propuesta de articulado para la modificación de la ley de empleo público, en el marco del Proyecto de Inversión denominado “MEJORAMIENTO, FORTALECIMIENTO DE LA CAPACIDAD INSTITUCIONAL PARA EL DESARROLLO DE LAS POLÍTICAS PÚBLICAS. NACIONAL” </t>
  </si>
  <si>
    <t>Cuatro (4) mensualidades vencidas, cada una por valor de DIEZ MILLONES DE PESOS M/CTE ($10’000.000) M/CTE</t>
  </si>
  <si>
    <r>
      <t>Certificado de Disponibilidad Presupuestal N° 209</t>
    </r>
    <r>
      <rPr>
        <sz val="12"/>
        <rFont val="Arial"/>
        <family val="2"/>
      </rPr>
      <t>16</t>
    </r>
    <r>
      <rPr>
        <sz val="12"/>
        <color theme="1"/>
        <rFont val="Arial"/>
        <family val="2"/>
      </rPr>
      <t xml:space="preserve"> del                 06 de  Mayo de 2016</t>
    </r>
  </si>
  <si>
    <t>67316 DEL 13- Mayo 2016</t>
  </si>
  <si>
    <t>Cuatro (4) meses, contados a partir del perfeccionamiento del mismo y Registro Presupuestal.</t>
  </si>
  <si>
    <t>JOSE FERNANDO CEBALLOS</t>
  </si>
  <si>
    <t>160/2016</t>
  </si>
  <si>
    <t>ANA MARIA PEREZ</t>
  </si>
  <si>
    <t xml:space="preserve">Prestar los Servicios Profesionales en la Función Pública, para apoyar la elaboración de herramientas y metodologías de investigación, participación y difusión de la “Estrategia de Cambio Cultural”, en el marco del Proyecto de Inversión “MEJORAMIENTO, FORTALECIMIENTO DE LA CAPACIDAD INSTITUCIONAL PARA EL DESARROLLO DE LAS POLÍTICAS PÚBLICAS. NACIONAL”. </t>
  </si>
  <si>
    <t>Ocho (8) pagos así: Siete (7) mensualidades vencidas, cada una por valor de TRES MILLONES SEISCIENTOS SETENTA Y CINCO MIL PESOS ($3’675.000) M/CTE y un octavo (8) y último pago por valor de DOS MILLONES DOSCIENTOS CINCO MIL PESOS ($2’205.000) M/CTE</t>
  </si>
  <si>
    <r>
      <t>Certificado de Disponibilidad Presupuestal N° 203</t>
    </r>
    <r>
      <rPr>
        <sz val="12"/>
        <rFont val="Arial"/>
        <family val="2"/>
      </rPr>
      <t>16</t>
    </r>
    <r>
      <rPr>
        <sz val="12"/>
        <color theme="1"/>
        <rFont val="Arial"/>
        <family val="2"/>
      </rPr>
      <t xml:space="preserve"> del                 28 de  Abril de 2016</t>
    </r>
  </si>
  <si>
    <t>66016 DEL 06- Mayo 2016</t>
  </si>
  <si>
    <t>Hasta el veintidós (22) de diciembre de 2016, contado a partir del perfeccionamiento del mismo y Registro Presupuestal.</t>
  </si>
  <si>
    <t>175/2016</t>
  </si>
  <si>
    <t>DIEGO EDUARDO SANDOVAL PERALTA</t>
  </si>
  <si>
    <t>Prestar los Servicios Profesionales en la Dirección de Gestión del Conocimiento, para apoyar en la medición y evaluación de los principales resultados de la implementación de políticas, estrategias transversales, planes, programas y proyectos del Departamento Administrativo de la Función Pública, durante el periodo 2014-2016, en el marco del Proyecto de Inversión “MEJORAMIENTO, FORTALECIMIENTO DE LA CAPACIDAD INSTITUCIONAL PARA EL DESARROLLO DE LAS POLITICAS PUBLICAS NACIONAL.”</t>
  </si>
  <si>
    <t>Seis (6) mensualidades vencidas, cada una por valor de DIEZ MILLONES DE PESOS ($10’000.000) M/CTE</t>
  </si>
  <si>
    <r>
      <t>Certificado de Disponibilidad Presupuestal N° 214</t>
    </r>
    <r>
      <rPr>
        <sz val="12"/>
        <rFont val="Arial"/>
        <family val="2"/>
      </rPr>
      <t>16</t>
    </r>
    <r>
      <rPr>
        <sz val="12"/>
        <color theme="1"/>
        <rFont val="Arial"/>
        <family val="2"/>
      </rPr>
      <t xml:space="preserve"> del                 16 de  Mayo de 2016</t>
    </r>
  </si>
  <si>
    <t>79616 DEL 06- Junio 2016</t>
  </si>
  <si>
    <t xml:space="preserve">Seis (6) meses, contados a partir del perfeccionamiento del mismo y el Registro Presupuestal. </t>
  </si>
  <si>
    <t>168/2016</t>
  </si>
  <si>
    <t>LEIDY DAYANA MURCIA SANTAMARÍA</t>
  </si>
  <si>
    <t xml:space="preserve">Prestar los Servicios Profesionales en la Oficina Asesora de Planeación, para apoyar la  implementación de la segunda fase del Sistema de Gestión de información Estratégica, focalizados en las entidades del Orden Territorial, en el marco del proyecto de inversión: “DESARROLLO DE LA CAPACIDAD INSTITUCIONAL DE LAS ENTIDADES PUBLICAS DEL ORDEN TERRITORIAL”. </t>
  </si>
  <si>
    <t>Ocho (8) pagos distribuidos así: a) Siete (7) mensualidades vencidas cada una por un valor de CINCO MILLONES CUATROCIENTOS VEINTIOCHO MIL PESOS ($5’428.000,oo) M/CTE, y un último pago por valor de  DOS MILLONES DE PESOS ($2’000.000.oo) MCTE</t>
  </si>
  <si>
    <r>
      <t>Certificado de Disponibilidad Presupuestal N° 220</t>
    </r>
    <r>
      <rPr>
        <sz val="12"/>
        <rFont val="Arial"/>
        <family val="2"/>
      </rPr>
      <t>16</t>
    </r>
    <r>
      <rPr>
        <sz val="12"/>
        <color theme="1"/>
        <rFont val="Arial"/>
        <family val="2"/>
      </rPr>
      <t xml:space="preserve"> del                 19 de  Mayo de 2016</t>
    </r>
  </si>
  <si>
    <t>77616 DEL 24- Mayo 2016</t>
  </si>
  <si>
    <t>Hasta el 30 de diciembre de 2016, contado a partir del perfeccionamiento del mismo y el Registro Presupuestal.</t>
  </si>
  <si>
    <t>169/2016</t>
  </si>
  <si>
    <t>JOHN CAMILO OJEDA CASALLAS</t>
  </si>
  <si>
    <t xml:space="preserve">Prestar los Servicios Profesionales en la Oficina Asesora de Planeación, para apoyar la  implementación de la segunda fase del Sistema de Gestión de información Estratégica;  focalizados en las entidades del Orden Nacional, en el marco del Proyecto de Inversión: "MEJORAMIENTO, FORTALECIMIENTO DE LA CAPACIDAD INSTITUCIONAL PARA EL DESARROLLO DE LAS POLÍTICAS PÚBLICAS NACIONAL". </t>
  </si>
  <si>
    <r>
      <t>Certificado de Disponibilidad Presupuestal N° 221</t>
    </r>
    <r>
      <rPr>
        <sz val="12"/>
        <rFont val="Arial"/>
        <family val="2"/>
      </rPr>
      <t>16</t>
    </r>
    <r>
      <rPr>
        <sz val="12"/>
        <color theme="1"/>
        <rFont val="Arial"/>
        <family val="2"/>
      </rPr>
      <t xml:space="preserve"> del                 19 de  Mayo de 2016</t>
    </r>
  </si>
  <si>
    <t>174/2016</t>
  </si>
  <si>
    <t>JEFFERSON HERNANDO CENDALES CRUZ</t>
  </si>
  <si>
    <t xml:space="preserve">Prestar los Servicios Profesionales en la Oficina Asesora de Planeación, para apoyar  el seguimiento al cumplimiento de los temas estratégicos institucionales de la Función Pública, en el marco del Proyecto de Inversión “MEJORAMIENTO, FORTALECIMIENTO DE LA CAPACIDAD INSTITUCIONAL PARA EL DESARROLLO DE LAS POLÍTICAS PÚBLICAS. NACIONAL”. </t>
  </si>
  <si>
    <t>Ocho (8) pagos, así: a) Siete (7) mensualidades vencidas, cada una por valor de DOS MILLONES TRESCIENTOS TREINTA MIL PESOS ($2’330.000.oo) MCTE y, b) Un octavo (8) y último pago por valor de  NOVECIENTOS CUARENTA MIL PESOS (940.000.oo) MCTE</t>
  </si>
  <si>
    <r>
      <t>Certificado de Disponibilidad Presupuestal N° 222</t>
    </r>
    <r>
      <rPr>
        <sz val="12"/>
        <rFont val="Arial"/>
        <family val="2"/>
      </rPr>
      <t>16</t>
    </r>
    <r>
      <rPr>
        <sz val="12"/>
        <color theme="1"/>
        <rFont val="Arial"/>
        <family val="2"/>
      </rPr>
      <t xml:space="preserve"> del                 19 de  Mayo de 2016</t>
    </r>
  </si>
  <si>
    <t>79116 DEL 26- Mayo 2016</t>
  </si>
  <si>
    <t>MARIA DEL CARMEN LOPEZ OLGA LUCÍA ARANGO BARBARÁN</t>
  </si>
  <si>
    <t>181/2016</t>
  </si>
  <si>
    <t>SEBASTIAN ARIAS ESPINOSA</t>
  </si>
  <si>
    <t xml:space="preserve">Prestar los Servicios Profesionales en el Grupo de Comunicaciones Estratégicas, con el fin de apoyar la ejecución de la estrategia de comunicaciones interinstitucional dirigida a los servidores públicos y entidades estatales, en el marco del Proyecto de Inversión “MEJORAMIENTO, FORTALECIMIENTO DE LA CAPACIDAD INSTITUCIONAL PARA EL DESARROLLO DE LAS POLITICAS PUBLICAS. NACIONAL”. </t>
  </si>
  <si>
    <t>Seis (6) mensualidades vencidas, cada una por valor de TRES MILLONES DOSCIENTOS CUARENTA Y CUATRO MIL QUINIENTOS PESOS ($3'244.500) M/CTE, incluido IVA y demás gastos asociados, b) Un séptimo (7) pago por valor de DOS MILLONES SETECIENTOS TRES MIL SETECIENTOS CINCUENTA PESOS ($2’703.750) M/CTE, incluido IVA y demás gastos asociados a la ejecución del Contrato, el cual se realizará a más tardar el 22 de diciembre de 2016, y c) Un octavo (8) y último pago por valor de QUINIENTOS CUARENTA MIL SETECIENTOS CINCUENTA PESOS ($540.750) M/CTE.</t>
  </si>
  <si>
    <r>
      <t>Certificado de Disponibilidad Presupuestal N° 230</t>
    </r>
    <r>
      <rPr>
        <sz val="12"/>
        <rFont val="Arial"/>
        <family val="2"/>
      </rPr>
      <t>16</t>
    </r>
    <r>
      <rPr>
        <sz val="12"/>
        <color theme="1"/>
        <rFont val="Arial"/>
        <family val="2"/>
      </rPr>
      <t xml:space="preserve"> del                 07 de Junio de 2016</t>
    </r>
  </si>
  <si>
    <t>84416 DEL 14- Junio 2016</t>
  </si>
  <si>
    <t xml:space="preserve">hasta el treinta (30) de diciembre de 2016, contado a partir del perfeccionamiento del mismo y registro presupuestal. </t>
  </si>
  <si>
    <t>176/2016</t>
  </si>
  <si>
    <t>Prestar los Servicios Profesionales en el Grupo de Comunicaciones Estratégicas, para gestionar y administrar las redes sociales institucionales, de acuerdo con lo establecido en la estrategia de comunicaciones del Departamento Administrativo de la Función Pública, en el marco del Proyecto de Inversión “MEJORAMIENTO, FORTALECIMIENTO DE LA CAPACIDAD INSTITUCIONAL PARA EL DESARROLLO DE LAS POLITICAS PUBLICAS. NACIONAL.</t>
  </si>
  <si>
    <t>Ocho (8) pagos, así: a) Seis (6) mensualidades vencidas, cada uno por valor de TRES MILLONES DOCIENTOS CUARENTA Y CUATRO MIL QUINIENTOS PESOS ($3'244.500.oo) M/CTE, b) un séptimo (7) pago por valor de DOS MILLONES SETECIENTOS TRES MIL SETECIENTOS CINCUENTA PESOS ($2’703.750.oo) M/CTE,  el cual se realizará a más tardar el 22 de diciembre de 2016, y c) Un octavo (8) y último pago por valor de QUINIENTOS CUARENTA MIL SETECIENTOS CINCUENTA PESOS ($540.750.oo) M/CTE</t>
  </si>
  <si>
    <r>
      <t>Certificado de Disponibilidad Presupuestal N° 225</t>
    </r>
    <r>
      <rPr>
        <sz val="12"/>
        <rFont val="Arial"/>
        <family val="2"/>
      </rPr>
      <t>16</t>
    </r>
    <r>
      <rPr>
        <sz val="12"/>
        <color theme="1"/>
        <rFont val="Arial"/>
        <family val="2"/>
      </rPr>
      <t xml:space="preserve"> del                 25 de  Mayo de 2016</t>
    </r>
  </si>
  <si>
    <t>80416 DEL 07- Junio 2016</t>
  </si>
  <si>
    <t>Hasta el treinta (30) de diciembre de 2016, contado a partir del perfeccionamiento del mismo y Registro Presupuestal.</t>
  </si>
  <si>
    <t>182/2016</t>
  </si>
  <si>
    <t>NOHORA SUSANA BONILLA GUZMÁN</t>
  </si>
  <si>
    <t xml:space="preserve">Prestar los Servicios Profesionales en el Grupo de Comunicaciones Estratégicas, con el fin de realizar la diagramación de las publicaciones técnicas y los documentos institucionales de la entidad, en el marco del Proyecto de Inversión “MEJORAMIENTO, FORTALECIMIENTO DE LA CAPACIDAD INSTITUCIONAL PARA EL DESARROLLO DE LAS POLITICAS PÚBLICAS. NACIONAL”. </t>
  </si>
  <si>
    <t>Seis (6) mensualidades vencidas, cada una por valor de CUATRO MILLONES QUINIENTOS QUINCE MIL PESOS ($4’515.000.oo) M/CTE, incluido IVA y demás gastos asociados a la ejecución del Contrato, b) Un séptimo (7) pago por valor de TRES MILLONES TRESCIENTOS ONCE MIL PESOS ($3’311.000.oo) M/CTE, incluido IVA y demás gastos asociados a la ejecución del Contrato, el cual se realizará a más tardar el 22 de diciembre de 2016, y c) Un octavo (8) y último pago, por valor de UN MILLÓN DOSCIENTOS CUATRO MIL PESOS ($1’204.000.oo) M/CTE</t>
  </si>
  <si>
    <r>
      <t>Certificado de Disponibilidad Presupuestal N° 226</t>
    </r>
    <r>
      <rPr>
        <sz val="12"/>
        <rFont val="Arial"/>
        <family val="2"/>
      </rPr>
      <t>16</t>
    </r>
    <r>
      <rPr>
        <sz val="12"/>
        <color theme="1"/>
        <rFont val="Arial"/>
        <family val="2"/>
      </rPr>
      <t xml:space="preserve"> del                 25 de Mayo de 2016</t>
    </r>
  </si>
  <si>
    <t>84916 DEL 14- Junio 2016</t>
  </si>
  <si>
    <t>184/2016</t>
  </si>
  <si>
    <t>LILIA DEL CARMEN CADENA GARCÍA</t>
  </si>
  <si>
    <r>
      <t xml:space="preserve">Prestar los Servicios Profesionales en el Grupo de Comunicaciones Estratégicas, para apoyar la difusión y relacionamiento con los medios de comunicación nacionales y territoriales, sobre la información que produce </t>
    </r>
    <r>
      <rPr>
        <sz val="12"/>
        <color rgb="FF000000"/>
        <rFont val="Arial"/>
        <family val="2"/>
      </rPr>
      <t>la FUNCIÓN PÚBLICA</t>
    </r>
    <r>
      <rPr>
        <sz val="12"/>
        <color theme="1"/>
        <rFont val="Arial"/>
        <family val="2"/>
      </rPr>
      <t xml:space="preserve">, </t>
    </r>
    <r>
      <rPr>
        <sz val="12"/>
        <color rgb="FF000000"/>
        <rFont val="Arial"/>
        <family val="2"/>
      </rPr>
      <t>en el marco del Proyecto de Inversión “</t>
    </r>
    <r>
      <rPr>
        <sz val="12"/>
        <color theme="1"/>
        <rFont val="Arial"/>
        <family val="2"/>
      </rPr>
      <t xml:space="preserve">DESARROLLO DE LA CAPACIDAD INSTITUCIONAL DE LAS ENTIDADES PÚBLICAS DEL ORDEN TERRITORIAL”. </t>
    </r>
  </si>
  <si>
    <t>ocho (8) pagos, así: a) Seis (6) mensualidades vencidas, cada una por valor de CINCO MILLONES CUATROCIENTOS SIETE MIL QUINIENTOS PESOS ($5’407.500.oo) M/CTE, incluido IVA, b) Un séptimo (7) pago por valor de CUATRO MILLONES QUINIENTOS SEIS MIL DOSCIENTOS CINCUENTA PESOS ($4’506.250.oo) M/CTE, incluido IVA, el cual se realizará a más tardar el 22 de diciembre de 2016, y c) Un octavo (8) y último pago por valor de NOVECIENTOS UN MIL DOSCIENTOS CINCUENTA PESOS ($901.250.oo) M/CTE.</t>
  </si>
  <si>
    <r>
      <t>Certificado de Disponibilidad Presupuestal N° 223</t>
    </r>
    <r>
      <rPr>
        <sz val="12"/>
        <rFont val="Arial"/>
        <family val="2"/>
      </rPr>
      <t>16</t>
    </r>
    <r>
      <rPr>
        <sz val="12"/>
        <color theme="1"/>
        <rFont val="Arial"/>
        <family val="2"/>
      </rPr>
      <t xml:space="preserve"> del                 25 de Mayo de 2016</t>
    </r>
  </si>
  <si>
    <t>84616 DEL 14- Junio 2016</t>
  </si>
  <si>
    <t>180/2016</t>
  </si>
  <si>
    <t>PLAZA MAYOR MEDELLIN CONVENCIONES Y EXPOSICIONES S.A.</t>
  </si>
  <si>
    <t>Mandato sin representación, para el apoyo logístico en la realización de los eventos requeridos por la Función Pública en la presente vigencia, en el marco de los proyectos de inversión "Mejoramiento, Fortalecimiento de la Capacidad Institucional para el Desarrollo de Políticas Públicas Nacional" y "Desarrollo Capacidad Institucional de las Entidades Públicas del Orden Territorial".</t>
  </si>
  <si>
    <t>CONTRATO INTERADMINISTRATIVO</t>
  </si>
  <si>
    <t>Un primer (1) pago en el mes de junio de 2016, por la suma de TRESCIENTOS VEINTE MILLONES DE PESOS ($320'000.000) M/CTE, y Un segundo (2) y último pago en el mes de julio de 2016 por la suma de CIENTO OCHENTA Y CUATRO MILLONES DE PESOS (184'000.000) M/CTE.</t>
  </si>
  <si>
    <r>
      <t>Certificado de Disponibilidad Presupuestal N° 231</t>
    </r>
    <r>
      <rPr>
        <sz val="12"/>
        <rFont val="Arial"/>
        <family val="2"/>
      </rPr>
      <t>16</t>
    </r>
    <r>
      <rPr>
        <sz val="12"/>
        <color theme="1"/>
        <rFont val="Arial"/>
        <family val="2"/>
      </rPr>
      <t xml:space="preserve"> del                 07 de  Junio de 2016</t>
    </r>
  </si>
  <si>
    <t>84816 DEL 14- Junio 2016</t>
  </si>
  <si>
    <t>JMALUCELLI TRAVELERS SEGUROS S.A.</t>
  </si>
  <si>
    <t>JULIAN MAURICIO MARTÍNEZ ALVARADO</t>
  </si>
  <si>
    <t>188/2016</t>
  </si>
  <si>
    <r>
      <t>Prestar los Servicios Profesionales en las Direcciones Jurídica y de Empleo Público, para apoyar la elaboración de los proyectos de respuesta, a las consultas relacionadas con el empleo público, bienestar social, capacitación e incentivos, en el marco del Proyecto de Inversión “MEJORAMIENTO, FORTALECIMIENTO DE LA CAPACIDAD INSTITUCIONAL PARA EL DESARROLLO DE LAS POLITICAS PUBLICAS. NACIONAL”.</t>
    </r>
    <r>
      <rPr>
        <sz val="12"/>
        <color theme="1"/>
        <rFont val="Times New Roman"/>
        <family val="1"/>
      </rPr>
      <t xml:space="preserve"> </t>
    </r>
  </si>
  <si>
    <t>Seis (6) pagos mensuales, cada uno por valor de TRES MILLONES DE PESOS ($3’000.000,00)  M/CTE, incluido IVA y demás gastos asociados a la ejecución del Contrato.</t>
  </si>
  <si>
    <r>
      <t>Certificado de Disponibilidad Presupuestal N° 242</t>
    </r>
    <r>
      <rPr>
        <sz val="12"/>
        <rFont val="Arial"/>
        <family val="2"/>
      </rPr>
      <t>16</t>
    </r>
    <r>
      <rPr>
        <sz val="12"/>
        <color theme="1"/>
        <rFont val="Arial"/>
        <family val="2"/>
      </rPr>
      <t xml:space="preserve"> del                 13 de Junio de 2016</t>
    </r>
  </si>
  <si>
    <t>86616 DEL 22 - Junio 2016</t>
  </si>
  <si>
    <t>HAROLD ISRAEL HERREÑO SUAREZ</t>
  </si>
  <si>
    <t>171/2016</t>
  </si>
  <si>
    <t xml:space="preserve">Prestar los Servicios Profesionales en la Oficina de las Tecnologías de la Información y las Comunicaciones, para elaboración de la arquitectura, desarrollo e implementación de la red social de servidores públicos, así como la actualización y ajustes del Micrositio web, denominado Espacio Virtual de Asesoría – EVA, del Departamento Administrativo de la Función Pública, con cargo al Proyecto de Inversión denominado “Mejoramiento de la Gestión de las Políticas Públicas a Través de las Tecnologías de Información TICS”. </t>
  </si>
  <si>
    <t>Siete (7) mensualidades vencidas, cada una por valor de SEIS MILLONES DOSCIENTOS MIL PESOS ($6’200.000) M/CTE</t>
  </si>
  <si>
    <r>
      <t>Certificado de Disponibilidad Presupuestal N° 219</t>
    </r>
    <r>
      <rPr>
        <sz val="12"/>
        <rFont val="Arial"/>
        <family val="2"/>
      </rPr>
      <t>16</t>
    </r>
    <r>
      <rPr>
        <sz val="12"/>
        <color theme="1"/>
        <rFont val="Arial"/>
        <family val="2"/>
      </rPr>
      <t xml:space="preserve"> del                 17 de  Mayo de 2016</t>
    </r>
  </si>
  <si>
    <t>78716 DEL 25- Mayo 2016</t>
  </si>
  <si>
    <t>173/2016</t>
  </si>
  <si>
    <t xml:space="preserve">Prestar los Servicios Profesionales en  la Oficina de las Tecnologías de la Información y las Comunicaciones para el mantenimiento, soporte, actualización, ajuste y monitoreo del micrositio web denominado Espacio Virtual de Asesoría – EVA, del Departamento Administrativo de la Función Pública, así como el desarrollo e implementación de la red social de servidores públicos en dicho espacio, con cargo al Proyecto de Inversión denominado “Mejoramiento de la Gestión de las Políticas Públicas a Través de las Tecnologías de Información TICS”. </t>
  </si>
  <si>
    <r>
      <t>Certificado de Disponibilidad Presupuestal N° 218</t>
    </r>
    <r>
      <rPr>
        <sz val="12"/>
        <rFont val="Arial"/>
        <family val="2"/>
      </rPr>
      <t>16</t>
    </r>
    <r>
      <rPr>
        <sz val="12"/>
        <color theme="1"/>
        <rFont val="Arial"/>
        <family val="2"/>
      </rPr>
      <t xml:space="preserve"> del                 17 de  Mayo de 2016</t>
    </r>
  </si>
  <si>
    <t>78816 DEL 25- Mayo 2016</t>
  </si>
  <si>
    <t>178/2016</t>
  </si>
  <si>
    <t>DIANA PAOLA RIVERA LEÓN</t>
  </si>
  <si>
    <t xml:space="preserve">Prestar los Servicios Profesionales para apoyar la coordinación, planeación, logística, realización,  seguimiento y evaluación de eventos que requiera la Función Pública, en el marco de los Proyectos de Inversión denominados: “MEJORAMIENTO, FORTALECIMIENTO DE LA CAPACIDAD INSTITUCIONAL PARA EL DESARROLLO DE LAS POLÍTICAS PÚBLICAS. NACIONAL” y “DESARROLLO CAPACIDAD INSTITUCIONAL DE LAS ENTIDADES PÚBLICAS DEL ORDEN TERRITORIAL”. </t>
  </si>
  <si>
    <t>Seis (6) mensualidades vencidas, cada una por un valor de CUATRO MILLONES DE PESOS ($4.000.000,00) M/CTE</t>
  </si>
  <si>
    <r>
      <t>Certificado de Disponibilidad Presupuestal N° 230</t>
    </r>
    <r>
      <rPr>
        <sz val="12"/>
        <rFont val="Arial"/>
        <family val="2"/>
      </rPr>
      <t>16</t>
    </r>
    <r>
      <rPr>
        <sz val="12"/>
        <color theme="1"/>
        <rFont val="Arial"/>
        <family val="2"/>
      </rPr>
      <t xml:space="preserve"> del                 07 de  Junio de 2016</t>
    </r>
  </si>
  <si>
    <t>84216 DEL 09- Junio 2016</t>
  </si>
  <si>
    <t xml:space="preserve">Seis (6) meses, contados a partir del perfeccionamiento del mismo y Registro Presupuestal. </t>
  </si>
  <si>
    <t>183/2016</t>
  </si>
  <si>
    <t>CLAUDIA ANDREA CELY RUIZ</t>
  </si>
  <si>
    <r>
      <t>Prestar los Servicios Profesionales en la Función Pública para apoyar la ejecución de la estrategia de pedagogía de paz a nivel territorial, en el marco del Proyecto de Inversión  “DESARROLLO DE LA CAPACIDAD INSTITUCIONAL DE LAS ENTIDADES PÚBLICAS DEL ORDEN TERRITORIAL”</t>
    </r>
    <r>
      <rPr>
        <i/>
        <sz val="12"/>
        <color theme="1"/>
        <rFont val="Arial"/>
        <family val="2"/>
      </rPr>
      <t>.</t>
    </r>
    <r>
      <rPr>
        <sz val="12"/>
        <color theme="1"/>
        <rFont val="Arial"/>
        <family val="2"/>
      </rPr>
      <t xml:space="preserve"> </t>
    </r>
  </si>
  <si>
    <t>seis (6) mensualidades vencidas, cada una por valor de DOS MILLONES TRESCIENTOS MIL PESOS ($2’300.000.oo) M/CTE</t>
  </si>
  <si>
    <r>
      <t>Certificado de Disponibilidad Presupuestal N° 234</t>
    </r>
    <r>
      <rPr>
        <sz val="12"/>
        <rFont val="Arial"/>
        <family val="2"/>
      </rPr>
      <t>16</t>
    </r>
    <r>
      <rPr>
        <sz val="12"/>
        <color theme="1"/>
        <rFont val="Arial"/>
        <family val="2"/>
      </rPr>
      <t xml:space="preserve"> del                 08 de Junio de 2016</t>
    </r>
  </si>
  <si>
    <t>84516 DEL 14- Junio 2016</t>
  </si>
  <si>
    <t xml:space="preserve">seis (6) meses, contados a partir del perfeccionamiento del mismo y Registro Presupuestal. </t>
  </si>
  <si>
    <r>
      <t>MARÍA JULIANA RUIZ HAKSPIEL</t>
    </r>
    <r>
      <rPr>
        <sz val="12"/>
        <color rgb="FF1F497D"/>
        <rFont val="Arial"/>
        <family val="2"/>
      </rPr>
      <t xml:space="preserve"> </t>
    </r>
  </si>
  <si>
    <t>Contratar el servicio de entrenamiento en JAVA</t>
  </si>
  <si>
    <t>Adquisición de perifericos - Micrófonos</t>
  </si>
  <si>
    <t>Licenciamiento de garantia extendida (soporte) para librería de cintas Hewlett Packard y renovación del soporte de software de backup</t>
  </si>
  <si>
    <t>Realizar capacitación en Lyferay</t>
  </si>
  <si>
    <t>Convenio de Cooperación con la Organización de Estados Iberoamericanos - OEI,  para la  organización del Archivo Central  y el Fondo documental de la Función Pública.</t>
  </si>
  <si>
    <t>191/2016</t>
  </si>
  <si>
    <t>190/2016</t>
  </si>
  <si>
    <t>COMERCIALIZADORA NAVE LTDA</t>
  </si>
  <si>
    <t xml:space="preserve">Elaborar los avalúos comerciales de algunos de los bienes muebles e intangibles, de propiedad del Departamento Administrativo de la Función Pública, de acuerdo con la ficha técnica. </t>
  </si>
  <si>
    <t>Un (1) pago, incluido IVA y demás gastos asociados, previa presentación de la factura, a la expedición del certificado de recibido a satisfacción por parte del supervisor del contrato, sin que el monto total de los servicios prestados pueda exceder la cuantía total del mismo.</t>
  </si>
  <si>
    <r>
      <t>Certificado de Disponibilidad Presupuestal N° 145</t>
    </r>
    <r>
      <rPr>
        <sz val="12"/>
        <rFont val="Arial"/>
        <family val="2"/>
      </rPr>
      <t>16</t>
    </r>
    <r>
      <rPr>
        <sz val="12"/>
        <color theme="1"/>
        <rFont val="Arial"/>
        <family val="2"/>
      </rPr>
      <t xml:space="preserve"> del                 31 de Marzo de 2016</t>
    </r>
  </si>
  <si>
    <t>94116 DEL 28 - Junio 2016</t>
  </si>
  <si>
    <t>189/2016</t>
  </si>
  <si>
    <t xml:space="preserve">Prestar los Servicios Profesionales en la Oficina de Tecnologías de la Información y las Comunicaciones, para apoyar el diseño gráfico de la red social de servidores públicos, así como los ajustes y actualizaciones gráficos del micrositio denominado Espacio Virtual de Asesoría - EVA del Departamento Administrativo de la Función Pública. </t>
  </si>
  <si>
    <t xml:space="preserve">seis (6) pagos, cada una por valor de CINCO MILLONES DE PESOS ($5’000.000.oo) M/CTE y demás gastos asociados a la ejecución del Contrato. </t>
  </si>
  <si>
    <r>
      <t>Certificado de Disponibilidad Presupuestal N° 228</t>
    </r>
    <r>
      <rPr>
        <sz val="12"/>
        <rFont val="Arial"/>
        <family val="2"/>
      </rPr>
      <t>16</t>
    </r>
    <r>
      <rPr>
        <sz val="12"/>
        <color theme="1"/>
        <rFont val="Arial"/>
        <family val="2"/>
      </rPr>
      <t xml:space="preserve"> del                 31 de Mayo de 2016</t>
    </r>
  </si>
  <si>
    <t>92816 DEL 24 - Junio 2016</t>
  </si>
  <si>
    <t>192/2016</t>
  </si>
  <si>
    <t>193/2016</t>
  </si>
  <si>
    <t>194/2016</t>
  </si>
  <si>
    <t>Francisco Camargo Tel. 3344080 ert. 191</t>
  </si>
  <si>
    <t xml:space="preserve">Contratar  la definición de requerimientos y el diseño del Sistema de Información de Gestión del Empleo Público </t>
  </si>
  <si>
    <t>Prestar servicios profesionales en la Dirección de Empleo Público para  apoyar  las actividades orientadas a la implementación del Programa Estado Joven Prácticas Laborales en el Sector Público; así como apoyar la actualización y consolidación de los registros de información, socialización y orientación a las entidades de la rama ejecutiva del orden nacional</t>
  </si>
  <si>
    <t>Prestar los servicios profesionales a la Oficina de Tecnologías de la Información y Dirección de Empleo Público para acompañar la definición de requerimientos y  diseño del Sistema de Información del Empleo Público y servir de enlace técnico y funcional en lo requerimientos que se definan</t>
  </si>
  <si>
    <t>Prestar los Servicios Profesionales en la Dirección General para apoyar como conferencista, la implementación de la estrategia de pedagogía de paz dirigida a servidores públicos en el marco del Proyecto de Inversión denominado “MEJORAMIENTO, FORTALECIMIENTO DE LA CAPACIDAD INSTITUCIONAL PARA EL DESARROLLO DE LAS POLÍTICAS PÚBLICAS. NACIONAL”.</t>
  </si>
  <si>
    <t xml:space="preserve">GRUPO DE GESTIÓN ADMINISTRATIVA </t>
  </si>
  <si>
    <t>MINIMA CUANTÍA</t>
  </si>
  <si>
    <t>C-520-1000-10 Recurso 11</t>
  </si>
  <si>
    <t>GRUPO GESTIÓN ADMINSITRATIVA</t>
  </si>
  <si>
    <t>Publicación de Edictos y convocatorias del Departamento Administrativo de la Función Pública en un diario de amplia circulación Nacional</t>
  </si>
  <si>
    <t>Prestar los servicios profesionales de interpretación simultánea y alquiler de equipos de traducción, requeridos por el Departamento Administrativo de la Función Pública con ocasión de la visita de la misión de la OCDE en el marco del “Integrity Review”</t>
  </si>
  <si>
    <t>Prestación de servicios para apoyar el desarrollo de la herramienta para el análisis sectorial</t>
  </si>
  <si>
    <t>Armando Ardila Tel 3344080 Ext. 192</t>
  </si>
  <si>
    <t>Armando Ardila Tel 3344080 Ett. 192</t>
  </si>
  <si>
    <t>Mantenimiento Fotocopiadora y Duplicadora.</t>
  </si>
  <si>
    <t>198/2016</t>
  </si>
  <si>
    <t>DICOMTEX S.A.S</t>
  </si>
  <si>
    <t>Adquisición de la dotación de labor, para el Servidor de la Función Pública, que realiza las labores de mantenimiento y reparaciones locativas de la planta física de la Entidad, acorde con las especificaciones técnicas establecidas en la Ficha Técnica (Anexo N° 2)</t>
  </si>
  <si>
    <t>Tres (3) pagos, una vez se haya realizado el correspondiente ingreso al almacén de la entidad, y se expida el Certificado de Recibido a Satisfacción por parte del Supervisor del Contrato, sin que el monto total de los bienes suministrados puedan exceder la cuantía total del contrato.</t>
  </si>
  <si>
    <t>Certificado de Disponibilidad Presupuestal N° 19116 del                 20 de abril de 2016</t>
  </si>
  <si>
    <t>96616 DEL 12 - Julio 2016</t>
  </si>
  <si>
    <t>Hasta el treinta (30) de diciembre de 2016, contado a partir de la suscripción del mismo previo  registro presupuestal y aprobación de pólizas.</t>
  </si>
  <si>
    <t>196/2016</t>
  </si>
  <si>
    <t>PHOENIX AUTOMATIZACION INDUSTRIAL S.A.S</t>
  </si>
  <si>
    <t>Prestar el  servicio de mantenimiento preventivo y correctivo, incluido el suministro e instalación de repuestos, de los dos (2) ascensores instalados en el edificio sede del Departamento Administrativo de la Función Pública, ubicado en la carrera 6 N° 12 - 62 de la cuidad de Bogotá D.C</t>
  </si>
  <si>
    <r>
      <t>Certificado de Disponibilidad Presupuestal N° 152</t>
    </r>
    <r>
      <rPr>
        <sz val="12"/>
        <rFont val="Arial"/>
        <family val="2"/>
      </rPr>
      <t>16</t>
    </r>
    <r>
      <rPr>
        <sz val="12"/>
        <color theme="1"/>
        <rFont val="Arial"/>
        <family val="2"/>
      </rPr>
      <t xml:space="preserve"> del                 01 de Abril de 2016</t>
    </r>
  </si>
  <si>
    <t>96516 DEL 12 - Julio 2016</t>
  </si>
  <si>
    <t>Once (11) meses previo perfeccionamiento del mismo, Registro Presupuestal y aprobación de pólizas, contados a partir del 1 de agosto de 2016 y hasta el 30 de junio de 2017</t>
  </si>
  <si>
    <t>197/2016</t>
  </si>
  <si>
    <t>ORACLE COLOMBIA LTDA</t>
  </si>
  <si>
    <t xml:space="preserve">Actualización y renovación del servicio de soporte del Software Update License and Support (SULS) para el licenciamiento Oracle que posee la Función Pública, conforme a los lineamientos establecidos en el Contrato de Agregación de Demanda N° CCE- 211-AG-2015. </t>
  </si>
  <si>
    <t>La Función Pública pagará el valor del Contrato, de conformidad con las condiciones estipuladas por Colombia Compra Eficiente en el Contrato de Agregación de Demanda N° CCE- 211-AG-2015, para la actualización y renovación del servicio de soporte del Software Update License and Support (SULS),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</si>
  <si>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248</t>
    </r>
    <r>
      <rPr>
        <sz val="12"/>
        <rFont val="Arial"/>
        <family val="2"/>
      </rPr>
      <t>16</t>
    </r>
    <r>
      <rPr>
        <sz val="12"/>
        <color theme="1"/>
        <rFont val="Arial"/>
        <family val="2"/>
      </rPr>
      <t xml:space="preserve"> del                 22 de Junio de 2016</t>
    </r>
  </si>
  <si>
    <t>96016 DEL 08 - Julio 2016</t>
  </si>
  <si>
    <t>El plazo de ejecución del contrato se contará a partir del treinta (30) de septiembre de 2016 y hasta el veintinueve (29) de septiembre del 2017, previo registro presupuestal.</t>
  </si>
  <si>
    <t xml:space="preserve">EDWIN SILVA CARREÑO </t>
  </si>
  <si>
    <t>195/2016</t>
  </si>
  <si>
    <t>SANTIAGO ARANGO CORRALES</t>
  </si>
  <si>
    <t xml:space="preserve">Prestar los Servicios Profesionales en la Subdirección para apoyar en la puesta en marcha del nuevo Modelo de Operación de la Función Pública, en el marco del Proyecto de Inversión denominado “MEJORAMIENTO, FORTALECIMIENTO DE LA CAPACIDAD INSTITUCIONAL PARA EL DESARROLLO DE LAS POLÍTICAS PÚBLICAS. NACIONAL”. </t>
  </si>
  <si>
    <t>Seis (6) mensualidades vencidas cada una por un valor de SEIS MILLONES TRESCIENTOS MIL PESOS ($6’300.000) M/CTE</t>
  </si>
  <si>
    <r>
      <t>Certificado de Disponibilidad Presupuestal N° 245</t>
    </r>
    <r>
      <rPr>
        <sz val="12"/>
        <rFont val="Arial"/>
        <family val="2"/>
      </rPr>
      <t>16</t>
    </r>
    <r>
      <rPr>
        <sz val="12"/>
        <color theme="1"/>
        <rFont val="Arial"/>
        <family val="2"/>
      </rPr>
      <t xml:space="preserve"> del                 22 de Junio de 2016</t>
    </r>
  </si>
  <si>
    <t>95416 DEL 01 - Julio 2016</t>
  </si>
  <si>
    <t xml:space="preserve">Seis (6) meses contados a partir del perfeccionamiento del mismo y Registro Presupuestal. </t>
  </si>
  <si>
    <t>DANIEL EDUARDO BELTRÁN NOREÑA</t>
  </si>
  <si>
    <t xml:space="preserve">Prestar los servicios profesionales en la Subdirección, para apoyar en la preparación de las bases de datos, para ampliar el índice sintético de desempeño institucional de las entidades públicas del orden territorial, en el marco del Proyecto de Inversión denominado: “DESARROLLO CAPACIDAD INSTITUCIONAL DE LAS ENTIDADES PÚBLICAS DEL ORDEN TERRITORIAL” </t>
  </si>
  <si>
    <t>Seis (6) mensualidades vencidas, cada una por un valor de DOS MILLONES TRESCIENTOS MIL PESOS ($2’300.000) M/CTE</t>
  </si>
  <si>
    <r>
      <t>Certificado de Disponibilidad Presupuestal N° 247</t>
    </r>
    <r>
      <rPr>
        <sz val="12"/>
        <rFont val="Arial"/>
        <family val="2"/>
      </rPr>
      <t>16</t>
    </r>
    <r>
      <rPr>
        <sz val="12"/>
        <color theme="1"/>
        <rFont val="Arial"/>
        <family val="2"/>
      </rPr>
      <t xml:space="preserve"> del                 22 de Junio de 2016</t>
    </r>
  </si>
  <si>
    <t>94816 DEL 01 - Julio 2016</t>
  </si>
  <si>
    <t>DIEGO JOSE GARCIA SOLANO</t>
  </si>
  <si>
    <t>Prestar los servicios profesionales en la Subdirección, para apoyar en la preparación de las bases de datos, para ampliar el índice sintético de desempeño institucional de las entidades públicas del orden territorial, en el marco del Proyecto de Inversión denominado: “DESARROLLO CAPACIDAD INSTITUCIONAL DE LAS ENTIDADES PÚBLICAS DEL ORDEN TERRITORIAL</t>
  </si>
  <si>
    <r>
      <t>Certificado de Disponibilidad Presupuestal N° 246</t>
    </r>
    <r>
      <rPr>
        <sz val="12"/>
        <rFont val="Arial"/>
        <family val="2"/>
      </rPr>
      <t>16</t>
    </r>
    <r>
      <rPr>
        <sz val="12"/>
        <color theme="1"/>
        <rFont val="Arial"/>
        <family val="2"/>
      </rPr>
      <t xml:space="preserve"> del                 22 de Junio de 2016</t>
    </r>
  </si>
  <si>
    <t>94716 DEL 01 - Julio 2016</t>
  </si>
  <si>
    <t>200/2016</t>
  </si>
  <si>
    <t>$ 320.000.000                     $ 184.000.000</t>
  </si>
  <si>
    <t>Será de quince (15) días hábiles, contados a partir del perfeccionamiento del mismo y registro presupuestal.</t>
  </si>
  <si>
    <t>97916 DEL 15 - Julio 2016</t>
  </si>
  <si>
    <r>
      <t>180</t>
    </r>
    <r>
      <rPr>
        <sz val="12"/>
        <rFont val="Arial"/>
        <family val="2"/>
      </rPr>
      <t>16</t>
    </r>
    <r>
      <rPr>
        <sz val="12"/>
        <color theme="1"/>
        <rFont val="Arial"/>
        <family val="2"/>
      </rPr>
      <t xml:space="preserve"> del 14 de Abril de 2016</t>
    </r>
  </si>
  <si>
    <t>Un (1) pago, a la entrega de la señalización debidamente instalada, previa presentación de la factura, y la expedición del certificado de recibido a satisfacción por parte del Supervisor del Contrato, sin que el monto total de los servicios prestados pueda exceder la cuantía total del mismo.</t>
  </si>
  <si>
    <t>Modificar la señalización informativa existente, e instalarla al interior del edificio sede del Departamento Administrativo de la Función Pública, ubicado en la carrera 6 N° 12 - 62 de la cuidad de Bogotá D.C., de acuerdo con la Ficha Técnica.</t>
  </si>
  <si>
    <t>INPEX PUBLICIDAD S.A.S</t>
  </si>
  <si>
    <t>199/2016</t>
  </si>
  <si>
    <t>IVAN ADOLFO MORANTES MOJICA</t>
  </si>
  <si>
    <t>Treinta (30) días calendario, contados a partir del perfeccionamiento del mismo, aprobación de póliza y registro presupuestal.</t>
  </si>
  <si>
    <t>LIBERTY SEGUROS S.A.</t>
  </si>
  <si>
    <t>85116 DEL 15- Junio 2016</t>
  </si>
  <si>
    <t>Certificado de Disponibilidad Presupuestal N° 16016 del                 07 de Abril de 2016</t>
  </si>
  <si>
    <t>GRUPO DE GESTION DOCUMENTAL</t>
  </si>
  <si>
    <t xml:space="preserve">JUDY MAGALI RODRIGUEZ SANTANA                                LUIS ALEJANDRO BEJARANO </t>
  </si>
  <si>
    <t xml:space="preserve">Será doce (12) meses, contados a partir del perfeccionamiento del Convenio y suscripción del Acta de Inicio. </t>
  </si>
  <si>
    <t>94616 DEL 30 - Junio 2016</t>
  </si>
  <si>
    <t>MEJORAMIENTO TECNOLOGICO Y OPERATIVO DE LA GESTION DOCUMENTAL DEL DEPARATAMENTO ADMINISTRATIVO DE LA GESTION PUBLICA</t>
  </si>
  <si>
    <r>
      <t>Certificado de Disponibilidad Presupuestal N° 233</t>
    </r>
    <r>
      <rPr>
        <sz val="12"/>
        <rFont val="Arial"/>
        <family val="2"/>
      </rPr>
      <t>16</t>
    </r>
    <r>
      <rPr>
        <sz val="12"/>
        <color theme="1"/>
        <rFont val="Arial"/>
        <family val="2"/>
      </rPr>
      <t xml:space="preserve"> del                 07 de Junio de 2016</t>
    </r>
  </si>
  <si>
    <t>A) Por parte de LA OEI, la suma de OCHOCIENTOS CINCUENTA MILLONES DE PESOS ($850’000.000) M/CTE incluido IVA; y b) Por parte de LA FUNCION PÚBLICA se aportará la suma de OCHOCIENTOS CINCUENTA MILLONES DE PESOS ($850’000.000) M/CTE incluido IVA.</t>
  </si>
  <si>
    <t>CONVENIO DE COOPERACION</t>
  </si>
  <si>
    <t>OEI</t>
  </si>
  <si>
    <t>$ 2.133.333                                   $ 1.866.667</t>
  </si>
  <si>
    <t>$ 1.413.283                        $ 1.156.354</t>
  </si>
  <si>
    <t>$ 971.907                           $ 2.222.239</t>
  </si>
  <si>
    <t>El objeto del presente Convenio lo constituye la cooperación entre la OEI y la Función Pública, para apoyar la intervención archivística de información producida y recibida por la entidad, así como la adquisición e implementación de un sistema de gestión documental electrónica., VALOR TOTAL DEL CONTRATO $ 1,700,000,000</t>
  </si>
  <si>
    <t>$ 2.082.500                              $ 2.205.000</t>
  </si>
  <si>
    <t>$ 2.033.216                                  $ 2.260.672</t>
  </si>
  <si>
    <t>HILDA CONSTANZA SANCHEZ</t>
  </si>
  <si>
    <t>ALEXANDER HERNANDEZ ZORRO</t>
  </si>
  <si>
    <t>Prestar los Servicios Profesionales en la Oficina Asesora de Planeación para apoyar en la apropiación, mejoramiento funcional y documental del Sistema Integrado de Gestión de la Función Pública, en el marco del Proyecto de Inversión denominado: "MEJORAMIENTO, FORTALECIMIENTO DE LA CAPACIDAD INSTITUCIONAL PARA EL DESARROLLO DE LAS POLÍTICAS PÚBLICAS NACIONAL".</t>
  </si>
  <si>
    <t>Dos (2) mensualidades vencidas, cada una por valor de TRES MILLONES QUINIENTOS MIL PESOS ($3’500.000,00) M/CTE</t>
  </si>
  <si>
    <r>
      <t>249</t>
    </r>
    <r>
      <rPr>
        <sz val="12"/>
        <rFont val="Arial"/>
        <family val="2"/>
      </rPr>
      <t>16</t>
    </r>
    <r>
      <rPr>
        <sz val="12"/>
        <color theme="1"/>
        <rFont val="Arial"/>
        <family val="2"/>
      </rPr>
      <t xml:space="preserve"> del 24 de Junio de 2016</t>
    </r>
  </si>
  <si>
    <t>94416 DEL 30 - Junio 2016</t>
  </si>
  <si>
    <t xml:space="preserve">Dos (2) meses contados a partir del perfeccionamiento del Contrato y Registro Presupuestal. </t>
  </si>
  <si>
    <t>OLGA LUCÍA ARANGO BARBARAN</t>
  </si>
  <si>
    <t>Prestar los servicios profesionales en la Dirección General, para apoyar al Equipo de Construcción de Paz, en la ejecución de la estrategia de Pedagogía de Paz, en el marco del Proyecto de Inversión denominado “MEJORAMIENTO, FORTALECIMIENTO DE LA CAPACIDAD INSTITUCIONAL PARA EL DESARROLLO DE LAS POLÍTICAS PÚBLICAS. NACIONAL”.</t>
  </si>
  <si>
    <t>María Juliana Ruíz Hsskpiel 3414103 ext 198</t>
  </si>
  <si>
    <t>Prestar los servicios profesionales en la Dirección de Desarrollo Organizacional de la Función Pública, para apoyar los procesos misionales respecto de la ejecución y seguimiento al cumplimiento de las metas institucionales,.</t>
  </si>
  <si>
    <t>María Ángelica Moreno Tel: 3344080 ext 136</t>
  </si>
  <si>
    <t>Prestar los servicios profesionales en la Dirección de Desarrollo Organizacional de la Función Pública, para apoyar los procesos del grupo de análisis y políticas.</t>
  </si>
  <si>
    <t>Karen León Hernández. Tel: 3344080 ext 148</t>
  </si>
  <si>
    <t>Prestar los servicios profesionales en el Grupo de Comunicaciones Estratégicas de la Función Pública, para realizar la corrección de estilo de todos los documentos y publicaciones técnicas institucionales, en el marco del proyecto de inversión, “MEJORAMIENTO FORTALECIMIENTO DE LA CAPACIDAD INSTITUCIONAL PARA EL DESARROLLO DE LAS POLÍTICAS PÚBLICAS, NACIONAL”.</t>
  </si>
  <si>
    <t>Carlos A. Ferro  3414103</t>
  </si>
  <si>
    <t>Prestar los Servicios Profesionales para la diagramación de las publicaciones técnicas y los documentos institucionales de la entidad, en el marco del Proyecto de Inversión “MEJORAMIENTO, FORTALECIMIENTO DE LA CAPACIDAD INSTITUCIONAL PARA EL DESARROLLO DE LAS POLITICAS PÚBLICAS. NACIONAL.</t>
  </si>
  <si>
    <t>TOTAL PAGOS 
PRIMER TRIMESTRE 2016</t>
  </si>
  <si>
    <t>TOTAL PAGOS 
SEGUNDO TRIMESTRE 2016</t>
  </si>
  <si>
    <t>TOTAL PAGOS 
TERCER TRIMESTRE 2016</t>
  </si>
  <si>
    <t>12 meses y 10 días calendario</t>
  </si>
  <si>
    <t xml:space="preserve">Prestación de servicios  para apoyar el Modelo Unificado de Gestión Prestación de servicios para apoyo en la mineria de datos  </t>
  </si>
  <si>
    <t>4 MESES</t>
  </si>
  <si>
    <t>203/2016</t>
  </si>
  <si>
    <t>201/2016</t>
  </si>
  <si>
    <t xml:space="preserve">MARÍA JULIANA RUIZ HASKPIEL  </t>
  </si>
  <si>
    <t>Adquisición del licenciamiento Oracle Database Enterprise Edition y Oracle Real Application Clusters - Processor Perpetual, con el respectivo soporte. (crecimiento de cores licencidos (ODA)</t>
  </si>
  <si>
    <t>202/2016</t>
  </si>
  <si>
    <t>ADRIANA PAOLA LUENGAS SÁENZ</t>
  </si>
  <si>
    <t xml:space="preserve">Prestar los Servicios Profesionales en la Dirección de Participación, Transparencia y Servicio al Ciudadano, para apoyar la recolección, el análisis de la información y la elaboración de los informes respectivos, sobre la aplicación de la metodología de análisis de costos administrativos, a los trámites que determine el Departamento Administrativo de la Función Pública, en el marco del Proyecto de Inversión “Mejoramiento, fortalecimiento de la capacidad institucional para el desarrollo de las Políticas Públicas. Nacional”. </t>
  </si>
  <si>
    <t>Cinco (5) mensualidades vencidas cada una por valor de SEIS MILLONES NOVENTA MIL PESOS ($6’090.000.oo) M/CTE</t>
  </si>
  <si>
    <r>
      <t xml:space="preserve"> 261</t>
    </r>
    <r>
      <rPr>
        <sz val="12"/>
        <rFont val="Arial"/>
        <family val="2"/>
      </rPr>
      <t>16</t>
    </r>
    <r>
      <rPr>
        <sz val="12"/>
        <color theme="1"/>
        <rFont val="Arial"/>
        <family val="2"/>
      </rPr>
      <t xml:space="preserve"> del 15 de Julio de 2016</t>
    </r>
  </si>
  <si>
    <t>105216 DEL 25 - Julio 2016</t>
  </si>
  <si>
    <t xml:space="preserve">Cinco (5) meses contados a partir del perfeccionamiento del mismo y Registro Presupuestal. </t>
  </si>
  <si>
    <t>205/2016</t>
  </si>
  <si>
    <t>MAIRET MURILLO PINTO</t>
  </si>
  <si>
    <t xml:space="preserve">Prestar los servicios profesionales en la Dirección de Participación, Transparencia y Servicio al Ciudadano, para apoyar el diseño funcional y técnico del módulo de gestión de cadena de trámites y ventanillas únicas, en el Sistema Único de Información de Trámites – SUIT, en el marco del Proyecto de Inversión “Mejoramiento, fortalecimiento de la capacidad institucional para el desarrollo de las Políticas Públicas. Nacional”. </t>
  </si>
  <si>
    <t>Cinco (5) pagos mensuales, cada uno por valor de SIETE MILLONES DE PESOS ($7’000.000.oo) M/CTE</t>
  </si>
  <si>
    <r>
      <t xml:space="preserve"> 264</t>
    </r>
    <r>
      <rPr>
        <sz val="12"/>
        <rFont val="Arial"/>
        <family val="2"/>
      </rPr>
      <t>16</t>
    </r>
    <r>
      <rPr>
        <sz val="12"/>
        <color theme="1"/>
        <rFont val="Arial"/>
        <family val="2"/>
      </rPr>
      <t xml:space="preserve"> del 19 de Julio de 2016</t>
    </r>
  </si>
  <si>
    <t>106316 DEL 29 - Julio 2016</t>
  </si>
  <si>
    <t xml:space="preserve">Cinco (5) meses contados a partir del perfeccionamiento del mismo, previo registro presupuestal. </t>
  </si>
  <si>
    <t>JAIME ORLANDO DELGADO GORDILLO</t>
  </si>
  <si>
    <t>204/2016</t>
  </si>
  <si>
    <t>KAROL YOLIMA MERCHÁN PARRA</t>
  </si>
  <si>
    <t xml:space="preserve">Prestar los Servicios  Profesionales en el Grupo de Gestión Documental, para apoyar la supervisión de la intervención archivística de información producida y recibida por la entidad y el seguimiento  de la integralidad de actividades establecidas en el Convenio de Cooperación N° 191 de 2016, suscrito entre la Función Pública y la Organización de Estados Iberoamericanos - OEI en el marco del Proyecto denominado “Mejoramiento Tecnológico y Operativo de la Gestión Documental del Departamento Administrativo de la Función Pública”. </t>
  </si>
  <si>
    <t>Cinco (5) pagos mensuales, cada uno por la suma de CUATRO MILLONES SETECIENTOS VEINTE MIL PESOS ($4´720.000,00) MCTE</t>
  </si>
  <si>
    <r>
      <t xml:space="preserve"> 232</t>
    </r>
    <r>
      <rPr>
        <sz val="12"/>
        <rFont val="Arial"/>
        <family val="2"/>
      </rPr>
      <t>16</t>
    </r>
    <r>
      <rPr>
        <sz val="12"/>
        <color theme="1"/>
        <rFont val="Arial"/>
        <family val="2"/>
      </rPr>
      <t xml:space="preserve"> del 07 de Junio de 2016</t>
    </r>
  </si>
  <si>
    <t>106216 DEL 29 - Julio 2016</t>
  </si>
  <si>
    <t xml:space="preserve">JUDY MAGALI RODRIGUEZ SANTANA   </t>
  </si>
  <si>
    <t>210/2016</t>
  </si>
  <si>
    <t>209/2016</t>
  </si>
  <si>
    <t>YAMAKI S,A.S</t>
  </si>
  <si>
    <t>Adquisición de un (1) sistema de micrófonos inalámbricos para la Función Pública, conforme con las condiciones técnicas establecidas en el presente documento.</t>
  </si>
  <si>
    <t>Un (1) único pago, una vez efectuada la entrega de los micrófonos en el almacén de la Función Pública en la carrera 6 Mo 12-62 Piso 3, y realizada la transferencia de conocimiento a los funcionarios de la entidad,  a la presentación de la respectiva factura por parte del Contratista y expedición del certificado de recibido a satisfacción por parte del Supervisor del Contrato.</t>
  </si>
  <si>
    <r>
      <t xml:space="preserve"> 270</t>
    </r>
    <r>
      <rPr>
        <sz val="12"/>
        <rFont val="Arial"/>
        <family val="2"/>
      </rPr>
      <t>16</t>
    </r>
    <r>
      <rPr>
        <sz val="12"/>
        <color theme="1"/>
        <rFont val="Arial"/>
        <family val="2"/>
      </rPr>
      <t xml:space="preserve"> d</t>
    </r>
    <r>
      <rPr>
        <sz val="12"/>
        <rFont val="Arial"/>
        <family val="2"/>
      </rPr>
      <t>el 27 de Julio</t>
    </r>
    <r>
      <rPr>
        <sz val="12"/>
        <color theme="1"/>
        <rFont val="Arial"/>
        <family val="2"/>
      </rPr>
      <t xml:space="preserve"> de 2016</t>
    </r>
  </si>
  <si>
    <t>108116 DEL 09 - Agosto 2016</t>
  </si>
  <si>
    <t>Diez (10) días contados a partir de la expedición del registro presupuestal y aprobación de Pólizas.</t>
  </si>
  <si>
    <t>207/2016</t>
  </si>
  <si>
    <t>CENTRO DE INVESTIGACIÓN Y DESARROLLO EN TECNOLOGÍAS DE LA INFORMACIÓN Y LAS COMUNICACIONES – CINTEL</t>
  </si>
  <si>
    <t>Contratar la definición de requerimientos y el diseño del Sistema de Información de Gestión del Empleo Público - SIGEP II, en el marco del Proyecto de Inversión “Fortalecimiento de los Sistemas de Información del Empleo Público en Colombia”.</t>
  </si>
  <si>
    <t>Un único pago equivalente al ciento por ciento (100%) del valor total del contrato, que se realizará en el mes de enero de 2017, a la entrega y recibo a satisfacción de la totalidad de los siguientes entregables.</t>
  </si>
  <si>
    <t>107216 DEL 04 - Agosto 2016</t>
  </si>
  <si>
    <t>Cinco (5) meses, contados a partir del Acta de Inicio del Contrato, previo perfeccionamiento del mismo, registro presupuestal y aprobación de pólizas.</t>
  </si>
  <si>
    <t>ANDRÉS FELIPE GONZÁLEZ RODRÍGUEZ                            FRANCISCO JOSÉ URBINA SUÁREZ</t>
  </si>
  <si>
    <t>212/2016</t>
  </si>
  <si>
    <t>JORDAN ALEXIS BERNAL BENAVIDES</t>
  </si>
  <si>
    <t>Prestar los Servicios Profesionales en la Dirección de Empleo Público, para apoyar las actividades orientadas a la implementación del Programa Estado Joven Prácticas Laborales en el Sector Público, en el marco del proyecto de Inversión “MEJORAMIENTO, FORTALECIMIENTO DE LA CAPACIDAD INSTITUCIONAL PARA EL DESARROLLO DE LAS POLITICAS PÚBLICAS NACIONAL, SIN SITUACIÓN DE FONDOS”.</t>
  </si>
  <si>
    <t>Cinco (5) pagos así: cuatro (4) mensualidades vencidas por valor de DOS MILLONES TRESCIENTOS MIL PESOS ($2’300.000.oo) M/CTE y un pago final por valor de UN MILLON CIENTO CINCUENTA MIL PESOS ($1’150.000.oo) M/CTE</t>
  </si>
  <si>
    <r>
      <t xml:space="preserve"> 252</t>
    </r>
    <r>
      <rPr>
        <sz val="12"/>
        <rFont val="Arial"/>
        <family val="2"/>
      </rPr>
      <t>16</t>
    </r>
    <r>
      <rPr>
        <sz val="12"/>
        <color theme="1"/>
        <rFont val="Arial"/>
        <family val="2"/>
      </rPr>
      <t xml:space="preserve"> d</t>
    </r>
    <r>
      <rPr>
        <sz val="12"/>
        <rFont val="Arial"/>
        <family val="2"/>
      </rPr>
      <t>el 28 de Junio</t>
    </r>
    <r>
      <rPr>
        <sz val="12"/>
        <color theme="1"/>
        <rFont val="Arial"/>
        <family val="2"/>
      </rPr>
      <t xml:space="preserve"> de 2016</t>
    </r>
  </si>
  <si>
    <t>FORTALECIMIENTO DE LA CAPACIDAD INSTITUCIONAL PARA EL DESARROLLO DE LAS POLITICAS PÚBLICAS NACIONAL, SIN SITUACIÓN DE FONDOS</t>
  </si>
  <si>
    <t xml:space="preserve">Cuatro (4) meses y quince (15) días, contados a partir del perfeccionamiento del mismo y Registro Presupuestal. </t>
  </si>
  <si>
    <t xml:space="preserve">FRANCISCO ALFONSO CAMARGO SALAS </t>
  </si>
  <si>
    <t>211/2016</t>
  </si>
  <si>
    <t>Publicar cuatro (4) avisos de prensa en un periódico de amplia circulación nacional, de acuerdo con las condiciones establecidas por la Función Pública.</t>
  </si>
  <si>
    <t>Cuatro (4) pagos, de acuerdo con la factura presentada por cada aviso publicado, previa presentación del ejemplar en donde se publique el aviso de prensa, y el certificado de recibido a satisfacción por parte del supervisor del contrato, sin que el monto total de los servicios prestados pueda exceder la cuantía total del mismo.</t>
  </si>
  <si>
    <t xml:space="preserve"> 26216 del 15 de Julio de 2016</t>
  </si>
  <si>
    <t>Hasta el día treinta (30) de Noviembre de 2016 o una vez realizadas las publicaciones de que trata el presenta contrato. En todo caso los avisos deberán publicarse en la fecha que indique el supervisor del contrato.</t>
  </si>
  <si>
    <t>206/2016</t>
  </si>
  <si>
    <t>ARIEL SÁNCHEZ MEERTENS</t>
  </si>
  <si>
    <t>Prestar los Servicios Profesionales como conferencista, para apoyar a la Dirección General en la implementación de la estrategia de pedagogía de paz dirigida a servidores públicos, en el marco del Proyecto de Inversión denominado “MEJORAMIENTO, FORTALECIMIENTO DE LA CAPACIDAD INSTITUCIONAL PARA EL DESARROLLO DE LAS POLÍTICAS PÚBLICAS. NACIONAL”.</t>
  </si>
  <si>
    <t>Tres (3) mensualidades vencidas cada una por un valor de SIETE MILLONES SEISCIENTOS CINCUENTA MIL PESOS ($7’650.000) M/CTE</t>
  </si>
  <si>
    <r>
      <t xml:space="preserve"> 258</t>
    </r>
    <r>
      <rPr>
        <sz val="12"/>
        <rFont val="Arial"/>
        <family val="2"/>
      </rPr>
      <t>16</t>
    </r>
    <r>
      <rPr>
        <sz val="12"/>
        <color theme="1"/>
        <rFont val="Arial"/>
        <family val="2"/>
      </rPr>
      <t xml:space="preserve"> del 13 de Julio de 2016</t>
    </r>
  </si>
  <si>
    <t>106516 DEL 02 - Agosto 2016</t>
  </si>
  <si>
    <t xml:space="preserve">Tres (3) meses contados a partir del perfeccionamiento del mismo y Registro Presupuestal. </t>
  </si>
  <si>
    <t>MLA TRADUCTORES &amp; ASOCIADOS S.A.S</t>
  </si>
  <si>
    <t xml:space="preserve">Prestar los Servicios Profesionales de traducción e interpretación simultánea, requeridos por el Departamento Administrativo de la Función Pública, con ocasión de la visita de la misión de la OCDE que se llevará a cabo los días 21 y 22 de julio de 2016, en el edificio sede  del Departamento Administrativo de la Función Pública,  ubicado en la Carrera 6 N°  12 – 62, de la ciudad de Bogotá D.C. </t>
  </si>
  <si>
    <t>Un (1) único pago por un valor de CINCO MILLONES OCHOCIENTOS MIL PESOS ($5’800.000) M/CTE</t>
  </si>
  <si>
    <r>
      <t xml:space="preserve"> 259</t>
    </r>
    <r>
      <rPr>
        <sz val="12"/>
        <rFont val="Arial"/>
        <family val="2"/>
      </rPr>
      <t>16</t>
    </r>
    <r>
      <rPr>
        <sz val="12"/>
        <color theme="1"/>
        <rFont val="Arial"/>
        <family val="2"/>
      </rPr>
      <t xml:space="preserve"> del 14 de Julio de 2016</t>
    </r>
  </si>
  <si>
    <t>98116 DEL 19 - Julio 2016</t>
  </si>
  <si>
    <t>Será de quince (15) días calendario, contados a partir del perfeccionamiento del mismo y Registro Presupuestal.</t>
  </si>
  <si>
    <t>213/2016</t>
  </si>
  <si>
    <t>EDINSON GABRIEL MALAGÓN MAYORGA</t>
  </si>
  <si>
    <t>Cuatro (4) mensualidades vencidas cada una por un valor de SEIS MILLONES DOSCIENTOS MIL PESOS ($6’200.000) M/CTE y un quinto (5) pago por valor de TRES MILLONES CIEN MIL PESOS (3.100.000) M/CTE</t>
  </si>
  <si>
    <r>
      <t xml:space="preserve"> 279</t>
    </r>
    <r>
      <rPr>
        <sz val="12"/>
        <rFont val="Arial"/>
        <family val="2"/>
      </rPr>
      <t>16</t>
    </r>
    <r>
      <rPr>
        <sz val="12"/>
        <color theme="1"/>
        <rFont val="Arial"/>
        <family val="2"/>
      </rPr>
      <t xml:space="preserve"> d</t>
    </r>
    <r>
      <rPr>
        <sz val="12"/>
        <rFont val="Arial"/>
        <family val="2"/>
      </rPr>
      <t>el 11 de Agosto</t>
    </r>
    <r>
      <rPr>
        <sz val="12"/>
        <color theme="1"/>
        <rFont val="Arial"/>
        <family val="2"/>
      </rPr>
      <t xml:space="preserve"> de 2016</t>
    </r>
  </si>
  <si>
    <t>109816 DEL 18 - Agosto 2016</t>
  </si>
  <si>
    <t xml:space="preserve">
ANGELA MARÍA GONZALEZ LOZADA
SECRETARIA GENERAL
JULIAN MAURICIO MARTINEZ ALVARADO
COORDINADOR DEL GRUPO DE GESTIÓN ADMINISTRATIVA</t>
  </si>
  <si>
    <t>VALOR NETO DEL CONTRATO VIGENCIA 2016</t>
  </si>
  <si>
    <t>GRUPO GESTIÓN ADMIINISTRATIVA</t>
  </si>
  <si>
    <t>global</t>
  </si>
  <si>
    <t>2 0 4 1 25  OTROS COMPRA DE EQUIPO</t>
  </si>
  <si>
    <t xml:space="preserve">Durante el año 2016: Cinco (5) pagos cada uno por valor de UN MILLON CUARENTA MIL PESOS ($1.040.000.00) M/CTE, incluido IVA y demás gastos asociados a la ejecución del Contrato, los cuales  serán atendidos con cargo al Presupuesto de Funcionamiento de la presente Vigencia Fiscal, Unidad 0501-01, Gestión General, Cuenta 2 Gastos Generales, Subcuenta 0,  objeto 4, Ordinal 5, Subordinal 1 Recurso 10, Mantenimiento de bienes inmuebles, según Certificado de Disponibilidad Presupuestal N° 15216 de fecha primero (1) de Abril de 2016, expedido por la Coordinadora del Grupo de Gestión Financiera de la Función Pública.
2) Durante el año 2017: Seis (6) pagos cada uno por valor de UN MILLON CIENTO TREINTA Y CINCO MIL CINCUENTA Y DOS PESOS ($1’135.052.00) MCTE, incluido IVA y demás gastos asociados a la ejecución del Contrato, los cuales serán atendidos  con cargo a la Vigencia Futura aprobada por la Dirección del Ministerio de Hacienda y Crédito Público para el 2017. 
</t>
  </si>
  <si>
    <t>LUZ STELA ROJAS QUINTERO</t>
  </si>
  <si>
    <t xml:space="preserve">Prestar los Servicios Profesionales en la Dirección General de la Función Pública, para apoyar la elaboración de herramientas, metodologías de comunicación y pedagogía de la “Estrategia de Cambio Cultural”, en el marco del Proyecto de Inversión “MEJORAMIENTO, FORTALECIMIENTO DE LA CAPACIDAD INSTITUCIONAL PARA EL DESARROLLO DE LAS POLÍTICAS PÚBLICAS. NACIONAL”. </t>
  </si>
  <si>
    <t>Prestar los Servicios Profesionales en la Función Pública, para apoyar la Supervisión del Contrato Interadministrativo N° 207 de 2016 celebrado con CINTEL</t>
  </si>
  <si>
    <t>Juliana Ruiz  ext 198</t>
  </si>
  <si>
    <t>Prestar los servicios profesionales en la Función Pública, para apoyar la ejecución del Proyecto “Estrategia de Cambio Cultural”, en el marco del Proyecto de Inversión “MEJORAMIENTO, FORTALECIMIENTO DE LA CAPACIDAD INSTITUCIONAL PARA EL DESARROLLO DE LAS POLÍTICAS PÚBLICAS NACIONAL</t>
  </si>
  <si>
    <t>Prestar los Servicios Profesionales en la Función Pública, para apoyar la gestión de la Dirección General en el marco del Proyecto de Inversión denominado MEJORAMIENTO, FORTALECIMIENTO PARA EL DESARROLLO DE LAS POLITICAS PUBLICAS. NACIONAL.</t>
  </si>
  <si>
    <t>Prestar los Servicios Profesionales, para apoyar la producción de lineamientos para el cumplimiento de los compromisos estratégicos y misionales en los temas relacionados con: Participación, Transparencia y Servicio al Ciudadano, en el marco del Proyecto de Inversión “MEJORAMIENTO, FORTALECIMIENTO DE LA CAPACIDAD INSTITUCIONAL PARA EL DESARROLLO DE LAS POLÍTICAS PÚBLICAS. NACIONAL”</t>
  </si>
  <si>
    <t>DIRECCIÓN</t>
  </si>
  <si>
    <t>218/2016</t>
  </si>
  <si>
    <t>PANAMERICANA</t>
  </si>
  <si>
    <t>Adquirir los tóner y cartuchos para las impresoras de la Función Pública, de conformidad con los lineamientos establecidos en la Tienda Virtual del Estado Colombiano – Grandes Superficies.</t>
  </si>
  <si>
    <t>Un (1) único pago dentro de los treinta (30) días siguientes a la  presentación de la factura, previa entrega de la totalidad de los elementos  adquiridos,  y expedición del certificado de recibido a satisfacción por parte del Supervisor del Contrato</t>
  </si>
  <si>
    <r>
      <t xml:space="preserve"> 110</t>
    </r>
    <r>
      <rPr>
        <sz val="12"/>
        <rFont val="Arial"/>
        <family val="2"/>
      </rPr>
      <t>16</t>
    </r>
    <r>
      <rPr>
        <sz val="12"/>
        <color theme="1"/>
        <rFont val="Arial"/>
        <family val="2"/>
      </rPr>
      <t xml:space="preserve"> d</t>
    </r>
    <r>
      <rPr>
        <sz val="12"/>
        <rFont val="Arial"/>
        <family val="2"/>
      </rPr>
      <t>el 22 de Febrero</t>
    </r>
    <r>
      <rPr>
        <sz val="12"/>
        <color theme="1"/>
        <rFont val="Arial"/>
        <family val="2"/>
      </rPr>
      <t xml:space="preserve"> de 2016</t>
    </r>
  </si>
  <si>
    <t>118816 DEL 26 - Agosto 2016</t>
  </si>
  <si>
    <t xml:space="preserve">Un (1) mes contado a partir de la expedición del registro presupuestal. </t>
  </si>
  <si>
    <t xml:space="preserve"> IVAN ADOLFO MORANTES MOJICA</t>
  </si>
  <si>
    <t>214/2016</t>
  </si>
  <si>
    <t>SOCIEDAD CAMERAL DE CERTIFICACION DIGITAL CERTICAMARA S.A.</t>
  </si>
  <si>
    <t>Adquirir los Certificados Digitales SIIF Nación, con sus correspondientes dispositivos criptográficos de almacenamiento del certificado digital, de acuerdo con las condiciones técnicas establecidas</t>
  </si>
  <si>
    <t>Un (1) único pago, previa entrega en el almacén de la entidad de los once (11) certificados digitales SIIF Nación, presentación de la factura y expedición del certificado de recibido a satisfacción por el Supervisor del Contrato, sin que el monto total de los elementos suministrados pueda exceder la cuantía total del mismo.</t>
  </si>
  <si>
    <r>
      <t xml:space="preserve"> 253</t>
    </r>
    <r>
      <rPr>
        <sz val="12"/>
        <rFont val="Arial"/>
        <family val="2"/>
      </rPr>
      <t>16</t>
    </r>
    <r>
      <rPr>
        <sz val="12"/>
        <color theme="1"/>
        <rFont val="Arial"/>
        <family val="2"/>
      </rPr>
      <t xml:space="preserve"> d</t>
    </r>
    <r>
      <rPr>
        <sz val="12"/>
        <rFont val="Arial"/>
        <family val="2"/>
      </rPr>
      <t>el 01 de Julio</t>
    </r>
    <r>
      <rPr>
        <sz val="12"/>
        <color theme="1"/>
        <rFont val="Arial"/>
        <family val="2"/>
      </rPr>
      <t xml:space="preserve"> de 2016</t>
    </r>
  </si>
  <si>
    <t>110516 DEL 22 - Agosto 2016</t>
  </si>
  <si>
    <t xml:space="preserve">Un (1) año contado a partir del perfeccionamiento del mismo previo registro presupuestal.
</t>
  </si>
  <si>
    <t xml:space="preserve">NOHORA CONSTANZA SIABATO LOZANO </t>
  </si>
  <si>
    <t>GRUPO DE GESTION FINANCIERA</t>
  </si>
  <si>
    <t>ENRIQUE ALEXANDER ARANGUREN LEGUIZAMON</t>
  </si>
  <si>
    <t xml:space="preserve">Prestar los Servicios Profesionales en la Dirección de Gestión y Desempeño Institucional de la Función Pública, para apoyar en la estructuración de un Modelo de Gestión que integre los Sistemas de Desarrollo Administrativo y de Gestión de la Calidad y se articule con los Sistemas Nacional e Institucional de Control Interno, en el marco del Proyecto de Inversión “MEJORAMIENTO, FORTALECIMIENTO DE LA CAPACIDAD INSTITUCIONAL PARA EL DESARROLLO DE LAS POLITICAS PUBLICAS. NACIONAL”. </t>
  </si>
  <si>
    <t>Cinco (5) mensualidades vencidas, cada una por un valor de SEIS MILLONES DE PESOS ($6’000.000.oo) M/CTE</t>
  </si>
  <si>
    <r>
      <t xml:space="preserve"> 263</t>
    </r>
    <r>
      <rPr>
        <sz val="12"/>
        <rFont val="Arial"/>
        <family val="2"/>
      </rPr>
      <t>16</t>
    </r>
    <r>
      <rPr>
        <sz val="12"/>
        <color theme="1"/>
        <rFont val="Arial"/>
        <family val="2"/>
      </rPr>
      <t xml:space="preserve"> del 18 de Julio de 2016</t>
    </r>
  </si>
  <si>
    <t>105316 DEL 25 - Julio 2016</t>
  </si>
  <si>
    <t>EDGAR ALFONSO GONZALEZ SALAS</t>
  </si>
  <si>
    <t>Prestar los Servicios Profesionales en la Dirección de Desarrollo Organizacional para apoyar la elaboración de una herramienta conceptual y metodológica para el análisis sectorial de entidades públicas, en el marco del Proyecto de Inversión “MEJORAMIENTO, FORTALECIMIENTO DE LA CAPACIDAD INSTITUCIONAL PARA EL DESARROLLO DE LAS POLÍTICAS PÚBLICAS. NACIONAL”.</t>
  </si>
  <si>
    <t>Cuatro (4) mensualidades, cada una por valor de DOCE MILLONES DE PESOS ($12’000.000) M/CTE</t>
  </si>
  <si>
    <r>
      <t xml:space="preserve"> 250</t>
    </r>
    <r>
      <rPr>
        <sz val="12"/>
        <rFont val="Arial"/>
        <family val="2"/>
      </rPr>
      <t>16</t>
    </r>
    <r>
      <rPr>
        <sz val="12"/>
        <color theme="1"/>
        <rFont val="Arial"/>
        <family val="2"/>
      </rPr>
      <t xml:space="preserve"> del 27 de Junio de 2016</t>
    </r>
  </si>
  <si>
    <t>102716 DEL 25 - Julio 2016</t>
  </si>
  <si>
    <t>SEPTEIMBRE</t>
  </si>
  <si>
    <t>217/2016</t>
  </si>
  <si>
    <t>Contratar el diseño, planificación, implementación y seguimiento de la estrategia de Gobierno en línea (GEL) para la Función Pública, de acuerdo con los lineamientos vigentes establecidos por el Ministerio de Tecnologías de la Información y las Comunicaciones - MINTIC.</t>
  </si>
  <si>
    <t>Un primer (1) pago correspondiente al dieciocho por ciento (18%) del valor total del contrato, a la entrega del “Plan Operativo” del proyecto. 2) Un segundo (2) pago correspondiente al veinticinco por ciento (25%) del valor total del contrato, a la entrega del documento con el diagnóstico de la implementación actual de la Estrategia de Gobierno en línea, el PETIC actual y los componentes del marco de arquitectura empresarial de Gobierno TI por parte de la Función Pública. 3) Un tercer (3) pago correspondiente al treinta y cinco por ciento (35%) del valor total del contrato, a la entrega del documento con las hojas de ruta de implementación en TIC para servicios, TIC para Gobierno abierto, TIC para Gestión, y Seguridad y Privacidad en la Función Pública. 4) Un cuarto (4) y último pago correspondiente al veintidós por ciento (22%) del valor total del contrato</t>
  </si>
  <si>
    <r>
      <t xml:space="preserve"> 275</t>
    </r>
    <r>
      <rPr>
        <sz val="12"/>
        <rFont val="Arial"/>
        <family val="2"/>
      </rPr>
      <t>16</t>
    </r>
    <r>
      <rPr>
        <sz val="12"/>
        <color theme="1"/>
        <rFont val="Arial"/>
        <family val="2"/>
      </rPr>
      <t xml:space="preserve"> d</t>
    </r>
    <r>
      <rPr>
        <sz val="12"/>
        <rFont val="Arial"/>
        <family val="2"/>
      </rPr>
      <t>el 03 de Agosto</t>
    </r>
    <r>
      <rPr>
        <sz val="12"/>
        <color theme="1"/>
        <rFont val="Arial"/>
        <family val="2"/>
      </rPr>
      <t xml:space="preserve"> de 2016</t>
    </r>
  </si>
  <si>
    <t>118016 DEL 25 - Agosto 2016</t>
  </si>
  <si>
    <t xml:space="preserve">Hasta el treinta (30) de diciembre de 2016, contados a partir del Acta de Inicio del Contrato, previo perfeccionamiento del mismo, registro presupuestal y aprobación de pólizas. </t>
  </si>
  <si>
    <t>215/2016</t>
  </si>
  <si>
    <t>BVQI COLOMBIA LTDA</t>
  </si>
  <si>
    <t>Contratar el servicio de Auditoria de Seguimiento de segundo año, de la certificación bajo los estándares NTCGP 1000: 2009 y la ISO 9001:2015, para el Departamento Administrativo de la Función Pública, con el fin de verificar el estado y la permanencia del Sistema de Gestión de la Calidad.</t>
  </si>
  <si>
    <t>Un (1) unico pago, incluido IVA y demás gastos asociados, previa presentación de la factura, a la expedición del certificado de recibido a satisfacción por parte del Supervisor del contrato.</t>
  </si>
  <si>
    <r>
      <t xml:space="preserve"> 256</t>
    </r>
    <r>
      <rPr>
        <sz val="12"/>
        <rFont val="Arial"/>
        <family val="2"/>
      </rPr>
      <t>16</t>
    </r>
    <r>
      <rPr>
        <sz val="12"/>
        <color theme="1"/>
        <rFont val="Arial"/>
        <family val="2"/>
      </rPr>
      <t xml:space="preserve"> d</t>
    </r>
    <r>
      <rPr>
        <sz val="12"/>
        <rFont val="Arial"/>
        <family val="2"/>
      </rPr>
      <t>el 06 de Julio</t>
    </r>
    <r>
      <rPr>
        <sz val="12"/>
        <color theme="1"/>
        <rFont val="Arial"/>
        <family val="2"/>
      </rPr>
      <t xml:space="preserve"> de 2016</t>
    </r>
  </si>
  <si>
    <t>110216 DEL 22 - Agosto 2016</t>
  </si>
  <si>
    <t xml:space="preserve">Un (1) mes, contado a partir del perfeccionamiento del mismo y registro presupuestal. </t>
  </si>
  <si>
    <t>223/2016</t>
  </si>
  <si>
    <t>BUSINESSMIND COLOMBIA S.A</t>
  </si>
  <si>
    <t>Prestar los Servicios de formación y entrenamiento en los cursos del Lenguaje de programación Java, según las especificaciones técnicas mínimas que se describen en el presente documento.</t>
  </si>
  <si>
    <t>Un (1) único pago, a la finalización de los entrenamientos al personal de la Función Pública, previa presentación de la respectiva factura por parte del Contratista, entrega de los certificados y registros de asistencia y la expedición del certificado de recibido a satisfacción por el Supervisor del Contrato, sin que el monto total de los servicios prestados puedan exceder la cuantía total del contrato.</t>
  </si>
  <si>
    <t>Tres (3) meses, contados a partir del perfeccionamiento del mismo, previo registro presupuestal y aprobación de pólizas.</t>
  </si>
  <si>
    <t>219/2016</t>
  </si>
  <si>
    <t>JAVIER SANTIAGO SERRANO ARIAS</t>
  </si>
  <si>
    <t>Prestar los servicios profesionales en la Dirección de Desarrollo Organizacional de la Función Pública, para apoyar técnicamente los procesos de diseño y rediseño organizacional de entidades públicas, en el marco del Proyecto de Inversión de "MEJORAMIENTO, Y FORTALECIMIENTO DE LA CAPACIDAD INSTITUCIONAL PARA EL DESARROLLO DE POLÍTICAS PÚBLICAS NACIONAL"</t>
  </si>
  <si>
    <t xml:space="preserve">Cinco (5) pagos, así: Cuatro (4) mensualidades vencidas cada una por valor de DOS MILLONES TRESCIENTOS MIL PESOS ($2’300.000) M/CTE y un (1) último pago por valor de SEISCIENTOS TRECE MIL PESOS ($613.000) M/CTE </t>
  </si>
  <si>
    <r>
      <t xml:space="preserve"> 287</t>
    </r>
    <r>
      <rPr>
        <sz val="12"/>
        <rFont val="Arial"/>
        <family val="2"/>
      </rPr>
      <t>16</t>
    </r>
    <r>
      <rPr>
        <sz val="12"/>
        <color theme="1"/>
        <rFont val="Arial"/>
        <family val="2"/>
      </rPr>
      <t xml:space="preserve"> d</t>
    </r>
    <r>
      <rPr>
        <sz val="12"/>
        <rFont val="Arial"/>
        <family val="2"/>
      </rPr>
      <t>el 22 de Agosto</t>
    </r>
    <r>
      <rPr>
        <sz val="12"/>
        <color theme="1"/>
        <rFont val="Arial"/>
        <family val="2"/>
      </rPr>
      <t xml:space="preserve"> de 2016</t>
    </r>
  </si>
  <si>
    <t>118916 DEL 29 - Agosto 2016</t>
  </si>
  <si>
    <t>Adquirir herramientas para el matenimento preventivo y correctivo del inmueble del Departamento</t>
  </si>
  <si>
    <t>221/2016</t>
  </si>
  <si>
    <t>MARIA HERRERA PARDO</t>
  </si>
  <si>
    <t>Cinco (5) pagos así: a) Cuatro (4) mensualidades vencidas, cada una por valor de TRES MILLONES SEISCIENTOS SETENTA Y CINCO MIL PESOS ($3’675.000) M/CTE incluido IVA y demás gastos asociados, y b) Un (1) último pago a la finalización del contrato, por valor de SETECIENTOS TREINTA Y CINCO MIL PESOS ($735.000) M/CTE</t>
  </si>
  <si>
    <r>
      <t xml:space="preserve"> 288</t>
    </r>
    <r>
      <rPr>
        <sz val="12"/>
        <rFont val="Arial"/>
        <family val="2"/>
      </rPr>
      <t>16</t>
    </r>
    <r>
      <rPr>
        <sz val="12"/>
        <color theme="1"/>
        <rFont val="Arial"/>
        <family val="2"/>
      </rPr>
      <t xml:space="preserve"> d</t>
    </r>
    <r>
      <rPr>
        <sz val="12"/>
        <rFont val="Arial"/>
        <family val="2"/>
      </rPr>
      <t>el 22 de Agosto</t>
    </r>
    <r>
      <rPr>
        <sz val="12"/>
        <color theme="1"/>
        <rFont val="Arial"/>
        <family val="2"/>
      </rPr>
      <t xml:space="preserve"> de 2016</t>
    </r>
  </si>
  <si>
    <t>119016 DEL 29 - Agosto 2016</t>
  </si>
  <si>
    <t>Prestar los Servicios Profesionales en la Subdirección de la Función Pública, para apoyar la ejecución de las actividades administrativas del área y la coordinación de las acciones derivadas del proyecto de inversión “Mejoramiento Fortalecimiento de la Capacidad Institucional para el desarrollo de las Políticas Públicas, Nacional” que permitan el cumplimiento de las metas institucionales allí establecidas.</t>
  </si>
  <si>
    <t>216/2016</t>
  </si>
  <si>
    <t>224/2016</t>
  </si>
  <si>
    <t>225/2016</t>
  </si>
  <si>
    <t>226/2016</t>
  </si>
  <si>
    <t>227/2016</t>
  </si>
  <si>
    <t>228/2016</t>
  </si>
  <si>
    <t>Prestar los Servicios Profesionales en la Oficina Asesora de Planeación para apoyar la implementación del nuevo modelo de operación de la Función Pública, en el marco del Proyecto de Inversión denominado: "MEJORAMIENTO, FORTALECIMIENTO DE LA CAPACIDAD INSTITUCIONAL PARA EL DESARROLLO DE LAS POLÍTICAS PÚBLICAS NACIONAL".</t>
  </si>
  <si>
    <t>3 MESES y 16 DÍAS</t>
  </si>
  <si>
    <t>3 MESES OCHO DÍAS</t>
  </si>
  <si>
    <t>Prestar los Servicios Profesionales en la Oficina Asesora de Planeación para apoyar el rediseño y puesta en marcha de herramientas técnicas del modelo de gestión, en el marco del Proyecto de Inversión denominado: "MEJORAMIENTO, FORTALECIMIENTO DE LA CAPACIDAD INSTITUCIONAL PARA EL DESARROLLO DE LAS POLÍTICAS PÚBLICAS NACIONAL" ".</t>
  </si>
  <si>
    <t>Prestar los servicios profesionales en la Dirección de la Función Pública, para apoyar la gestión de las actividades relacionadas con los componentes de visibilidad, cooperación técnica y financiera y de formación contemplados en la Estrategia de Gestión Internacional al interior de la entidad, en el marco del Proyecto de Inversión “MEJORAMIENTO, FORTALECIMIENTO DE LA CAPACIDAD INSTITUCIONAL PARA EL DESARROLLO DE LAS POLITICAS PUBLICAS. NACIONAL.”</t>
  </si>
  <si>
    <t>3 MESES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</si>
</sst>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 #,##0_);[Red]\(&quot;$&quot;\ #,##0\)"/>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quot;$&quot;\ * #,##0_);_(&quot;$&quot;\ * \(#,##0\);_(&quot;$&quot;\ * &quot;-&quot;??_);_(@_)"/>
    <numFmt numFmtId="168" formatCode="_([$$-240A]\ * #,##0.00_);_([$$-240A]\ * \(#,##0.00\);_([$$-240A]\ * &quot;-&quot;??_);_(@_)"/>
    <numFmt numFmtId="169" formatCode="#,###\ &quot;MESES&quot;"/>
    <numFmt numFmtId="170" formatCode="&quot;$&quot;\ #,##0.00"/>
    <numFmt numFmtId="171" formatCode="#,###.0\ &quot;MESES&quot;"/>
    <numFmt numFmtId="172" formatCode="0\ &quot;MESES&quot;"/>
    <numFmt numFmtId="173" formatCode="_ * #,##0.00_ ;_ * \-#,##0.00_ ;_ * &quot;-&quot;??_ ;_ @_ "/>
    <numFmt numFmtId="174" formatCode="_ &quot;$&quot;\ * #,##0.00_ ;_ &quot;$&quot;\ * \-#,##0.00_ ;_ &quot;$&quot;\ * &quot;-&quot;??_ ;_ @_ "/>
  </numFmts>
  <fonts count="6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u/>
      <sz val="11"/>
      <color theme="10"/>
      <name val="Calibri"/>
      <family val="2"/>
      <scheme val="minor"/>
    </font>
    <font>
      <sz val="11"/>
      <color theme="1"/>
      <name val="Arial"/>
      <family val="2"/>
    </font>
    <font>
      <sz val="11"/>
      <name val="Arial"/>
      <family val="2"/>
    </font>
    <font>
      <sz val="12"/>
      <color theme="1"/>
      <name val="Arial"/>
      <family val="2"/>
    </font>
    <font>
      <b/>
      <sz val="12"/>
      <color theme="1"/>
      <name val="Arial"/>
      <family val="2"/>
    </font>
    <font>
      <b/>
      <sz val="11"/>
      <color theme="1"/>
      <name val="Arial"/>
      <family val="2"/>
    </font>
    <font>
      <sz val="12"/>
      <name val="Arial"/>
      <family val="2"/>
    </font>
    <font>
      <b/>
      <sz val="12"/>
      <name val="Arial"/>
      <family val="2"/>
    </font>
    <font>
      <sz val="10"/>
      <name val="Arial"/>
      <family val="2"/>
    </font>
    <font>
      <sz val="11"/>
      <name val="Calibri"/>
      <family val="2"/>
      <scheme val="minor"/>
    </font>
    <font>
      <sz val="20"/>
      <color theme="1"/>
      <name val="Calibri"/>
      <family val="2"/>
      <scheme val="minor"/>
    </font>
    <font>
      <sz val="11"/>
      <color rgb="FFFF0000"/>
      <name val="Calibri"/>
      <family val="2"/>
      <scheme val="minor"/>
    </font>
    <font>
      <sz val="11"/>
      <color rgb="FFFF0000"/>
      <name val="Arial"/>
      <family val="2"/>
    </font>
    <font>
      <b/>
      <sz val="12"/>
      <color rgb="FFFF0000"/>
      <name val="Arial"/>
      <family val="2"/>
    </font>
    <font>
      <b/>
      <sz val="11"/>
      <color rgb="FFFF0000"/>
      <name val="Arial"/>
      <family val="2"/>
    </font>
    <font>
      <sz val="11"/>
      <color theme="5" tint="-0.249977111117893"/>
      <name val="Calibri"/>
      <family val="2"/>
      <scheme val="minor"/>
    </font>
    <font>
      <sz val="10"/>
      <color theme="1"/>
      <name val="Arial"/>
      <family val="2"/>
    </font>
    <font>
      <sz val="11"/>
      <color rgb="FF000000"/>
      <name val="Calibri"/>
      <family val="2"/>
      <scheme val="minor"/>
    </font>
    <font>
      <sz val="12"/>
      <name val="Times New Roman"/>
      <family val="1"/>
    </font>
    <font>
      <b/>
      <sz val="14"/>
      <color rgb="FFFF0000"/>
      <name val="Calibri"/>
      <family val="2"/>
      <scheme val="minor"/>
    </font>
    <font>
      <sz val="9"/>
      <color rgb="FF000000"/>
      <name val="Arial Narrow"/>
      <family val="2"/>
    </font>
    <font>
      <sz val="16"/>
      <color theme="1"/>
      <name val="Calibri"/>
      <family val="2"/>
      <scheme val="minor"/>
    </font>
    <font>
      <sz val="14"/>
      <name val="Arial"/>
      <family val="2"/>
    </font>
    <font>
      <sz val="14"/>
      <color rgb="FFFF0000"/>
      <name val="Arial"/>
      <family val="2"/>
    </font>
    <font>
      <b/>
      <sz val="14"/>
      <name val="Arial"/>
      <family val="2"/>
    </font>
    <font>
      <b/>
      <sz val="14"/>
      <color theme="1"/>
      <name val="Arial"/>
      <family val="2"/>
    </font>
    <font>
      <sz val="14"/>
      <color theme="1"/>
      <name val="Arial"/>
      <family val="2"/>
    </font>
    <font>
      <b/>
      <sz val="11"/>
      <name val="Arial"/>
      <family val="2"/>
    </font>
    <font>
      <b/>
      <sz val="11"/>
      <color theme="0"/>
      <name val="Arial"/>
      <family val="2"/>
    </font>
    <font>
      <sz val="12"/>
      <color theme="0"/>
      <name val="Calibri"/>
      <family val="2"/>
      <scheme val="minor"/>
    </font>
    <font>
      <b/>
      <sz val="12"/>
      <color theme="0"/>
      <name val="Arial"/>
      <family val="2"/>
    </font>
    <font>
      <sz val="12"/>
      <color theme="1"/>
      <name val="Times New Roman"/>
      <family val="1"/>
    </font>
    <font>
      <strike/>
      <sz val="11"/>
      <color theme="0"/>
      <name val="Arial"/>
      <family val="2"/>
    </font>
    <font>
      <sz val="11"/>
      <color theme="0"/>
      <name val="Arial"/>
      <family val="2"/>
    </font>
    <font>
      <sz val="14"/>
      <color theme="0"/>
      <name val="Arial"/>
      <family val="2"/>
    </font>
    <font>
      <b/>
      <sz val="16"/>
      <color rgb="FF0033CC"/>
      <name val="Calibri"/>
      <family val="2"/>
      <scheme val="minor"/>
    </font>
    <font>
      <b/>
      <sz val="16"/>
      <color rgb="FF0033CC"/>
      <name val="Arial"/>
      <family val="2"/>
    </font>
    <font>
      <strike/>
      <sz val="11"/>
      <name val="Arial"/>
      <family val="2"/>
    </font>
    <font>
      <sz val="11"/>
      <color theme="4" tint="-0.249977111117893"/>
      <name val="Calibri"/>
      <family val="2"/>
      <scheme val="minor"/>
    </font>
    <font>
      <sz val="11"/>
      <color rgb="FFFFFF00"/>
      <name val="Arial"/>
      <family val="2"/>
    </font>
    <font>
      <b/>
      <sz val="14"/>
      <color rgb="FFFFFF00"/>
      <name val="Arial"/>
      <family val="2"/>
    </font>
    <font>
      <sz val="12"/>
      <color rgb="FFFFFF00"/>
      <name val="Arial"/>
      <family val="2"/>
    </font>
    <font>
      <sz val="11"/>
      <color rgb="FFFFFF00"/>
      <name val="Calibri"/>
      <family val="2"/>
      <scheme val="minor"/>
    </font>
    <font>
      <b/>
      <sz val="20"/>
      <name val="Arial"/>
      <family val="2"/>
    </font>
    <font>
      <sz val="12"/>
      <color theme="0"/>
      <name val="Arial"/>
      <family val="2"/>
    </font>
    <font>
      <strike/>
      <sz val="12"/>
      <name val="Arial"/>
      <family val="2"/>
    </font>
    <font>
      <b/>
      <sz val="11"/>
      <name val="Calibri"/>
      <family val="2"/>
      <scheme val="minor"/>
    </font>
    <font>
      <sz val="12"/>
      <color rgb="FF000000"/>
      <name val="Arial"/>
      <family val="2"/>
    </font>
    <font>
      <i/>
      <sz val="12"/>
      <color theme="1"/>
      <name val="Arial"/>
      <family val="2"/>
    </font>
    <font>
      <sz val="12"/>
      <color rgb="FF1F497D"/>
      <name val="Arial"/>
      <family val="2"/>
    </font>
    <font>
      <b/>
      <sz val="16"/>
      <name val="Arial"/>
      <family val="2"/>
    </font>
    <font>
      <b/>
      <sz val="16"/>
      <name val="Calibri"/>
      <family val="2"/>
      <scheme val="minor"/>
    </font>
    <font>
      <strike/>
      <sz val="11"/>
      <color theme="1"/>
      <name val="Calibri"/>
      <family val="2"/>
      <scheme val="minor"/>
    </font>
    <font>
      <b/>
      <sz val="20"/>
      <color theme="1"/>
      <name val="Calibri"/>
      <family val="2"/>
      <scheme val="minor"/>
    </font>
    <font>
      <b/>
      <sz val="12"/>
      <color theme="1"/>
      <name val="Calibri"/>
      <family val="2"/>
      <scheme val="minor"/>
    </font>
    <font>
      <b/>
      <sz val="12"/>
      <name val="Calibri"/>
      <family val="2"/>
      <scheme val="minor"/>
    </font>
    <font>
      <b/>
      <sz val="22"/>
      <name val="Arial"/>
      <family val="2"/>
    </font>
    <font>
      <sz val="14"/>
      <color theme="1"/>
      <name val="Calibri"/>
      <family val="2"/>
      <scheme val="minor"/>
    </font>
    <font>
      <sz val="14"/>
      <name val="Calibri"/>
      <family val="2"/>
      <scheme val="minor"/>
    </font>
  </fonts>
  <fills count="6">
    <fill>
      <patternFill patternType="none"/>
    </fill>
    <fill>
      <patternFill patternType="gray125"/>
    </fill>
    <fill>
      <patternFill patternType="solid">
        <fgColor theme="4"/>
      </patternFill>
    </fill>
    <fill>
      <patternFill patternType="solid">
        <fgColor theme="0"/>
        <bgColor indexed="64"/>
      </patternFill>
    </fill>
    <fill>
      <patternFill patternType="solid">
        <fgColor theme="4" tint="-0.249977111117893"/>
        <bgColor indexed="64"/>
      </patternFill>
    </fill>
    <fill>
      <patternFill patternType="solid">
        <fgColor theme="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diagonal/>
    </border>
    <border>
      <left style="medium">
        <color indexed="64"/>
      </left>
      <right style="medium">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diagonal/>
    </border>
    <border>
      <left/>
      <right style="thick">
        <color auto="1"/>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ck">
        <color indexed="64"/>
      </left>
      <right/>
      <top style="thin">
        <color indexed="64"/>
      </top>
      <bottom/>
      <diagonal/>
    </border>
  </borders>
  <cellStyleXfs count="14">
    <xf numFmtId="0" fontId="0" fillId="0" borderId="0"/>
    <xf numFmtId="44" fontId="1" fillId="0" borderId="0" applyFont="0" applyFill="0" applyBorder="0" applyAlignment="0" applyProtection="0"/>
    <xf numFmtId="0" fontId="3" fillId="2" borderId="0" applyNumberFormat="0" applyBorder="0" applyAlignment="0" applyProtection="0"/>
    <xf numFmtId="0" fontId="5" fillId="0" borderId="0" applyNumberFormat="0" applyFill="0" applyBorder="0" applyAlignment="0" applyProtection="0"/>
    <xf numFmtId="0" fontId="13" fillId="0" borderId="0"/>
    <xf numFmtId="0" fontId="13" fillId="0" borderId="0"/>
    <xf numFmtId="165" fontId="1" fillId="0" borderId="0" applyFont="0" applyFill="0" applyBorder="0" applyAlignment="0" applyProtection="0"/>
    <xf numFmtId="0" fontId="22" fillId="0" borderId="0"/>
    <xf numFmtId="43" fontId="22"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6" fontId="22" fillId="0" borderId="0" applyFont="0" applyFill="0" applyBorder="0" applyAlignment="0" applyProtection="0"/>
  </cellStyleXfs>
  <cellXfs count="606">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xf numFmtId="0" fontId="4" fillId="0" borderId="0" xfId="0" applyFont="1"/>
    <xf numFmtId="0" fontId="0" fillId="0" borderId="0" xfId="0" applyFont="1" applyFill="1"/>
    <xf numFmtId="0" fontId="0" fillId="0" borderId="0" xfId="0" applyFont="1" applyBorder="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2" xfId="0" applyFont="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14" fontId="0" fillId="0" borderId="0" xfId="0" applyNumberFormat="1" applyFont="1" applyBorder="1" applyAlignment="1">
      <alignment horizontal="center" vertical="center" wrapText="1"/>
    </xf>
    <xf numFmtId="0" fontId="6" fillId="0" borderId="1" xfId="0" applyFont="1" applyFill="1" applyBorder="1" applyAlignment="1">
      <alignment vertical="center" wrapText="1"/>
    </xf>
    <xf numFmtId="165" fontId="0" fillId="0" borderId="0" xfId="6" applyFont="1" applyBorder="1" applyAlignment="1">
      <alignment horizontal="right" vertical="center" wrapText="1"/>
    </xf>
    <xf numFmtId="0" fontId="0" fillId="0" borderId="0" xfId="0" applyFont="1" applyBorder="1" applyAlignment="1">
      <alignment horizontal="right" vertical="center" wrapText="1"/>
    </xf>
    <xf numFmtId="165" fontId="0" fillId="0" borderId="0" xfId="6" applyFont="1" applyFill="1" applyAlignment="1">
      <alignment horizontal="right" vertical="center" wrapText="1"/>
    </xf>
    <xf numFmtId="0" fontId="0" fillId="0" borderId="0" xfId="0" applyFont="1" applyFill="1" applyAlignment="1">
      <alignment horizontal="right" vertical="center" wrapText="1"/>
    </xf>
    <xf numFmtId="165" fontId="0" fillId="0" borderId="0" xfId="6" applyFont="1" applyFill="1" applyBorder="1" applyAlignment="1">
      <alignment horizontal="right" vertical="center" wrapText="1"/>
    </xf>
    <xf numFmtId="165" fontId="0" fillId="0" borderId="0" xfId="6" applyFont="1" applyAlignment="1">
      <alignment horizontal="right" vertical="center" wrapText="1"/>
    </xf>
    <xf numFmtId="0" fontId="7" fillId="0" borderId="1" xfId="0" applyFont="1" applyFill="1" applyBorder="1" applyAlignment="1">
      <alignment vertical="center" wrapText="1"/>
    </xf>
    <xf numFmtId="0" fontId="6" fillId="0" borderId="18" xfId="0" applyFont="1" applyFill="1" applyBorder="1" applyAlignment="1">
      <alignment vertical="center" wrapText="1"/>
    </xf>
    <xf numFmtId="0" fontId="6" fillId="0" borderId="1" xfId="0" applyFont="1" applyFill="1" applyBorder="1"/>
    <xf numFmtId="0" fontId="12"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167" fontId="11" fillId="0" borderId="1" xfId="1" applyNumberFormat="1" applyFont="1" applyFill="1" applyBorder="1" applyAlignment="1">
      <alignment horizontal="center" vertical="center" wrapText="1"/>
    </xf>
    <xf numFmtId="15" fontId="6" fillId="0" borderId="1" xfId="0" applyNumberFormat="1" applyFont="1" applyFill="1" applyBorder="1" applyAlignment="1">
      <alignment horizontal="center" vertical="center" wrapText="1"/>
    </xf>
    <xf numFmtId="167" fontId="6" fillId="0" borderId="1" xfId="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5" fontId="7" fillId="0" borderId="1" xfId="0" applyNumberFormat="1" applyFont="1" applyFill="1" applyBorder="1" applyAlignment="1">
      <alignment horizontal="center"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6" fontId="6" fillId="0" borderId="1" xfId="0" applyNumberFormat="1" applyFont="1" applyFill="1" applyBorder="1" applyAlignment="1">
      <alignment horizontal="center" vertical="center" wrapText="1"/>
    </xf>
    <xf numFmtId="167" fontId="10" fillId="0" borderId="1" xfId="0" applyNumberFormat="1" applyFont="1" applyFill="1" applyBorder="1" applyAlignment="1">
      <alignment vertical="center" wrapText="1"/>
    </xf>
    <xf numFmtId="0" fontId="0" fillId="0" borderId="0" xfId="0" applyFill="1" applyAlignment="1">
      <alignment vertical="center" wrapText="1"/>
    </xf>
    <xf numFmtId="0" fontId="7" fillId="0" borderId="1" xfId="0" applyFont="1" applyFill="1" applyBorder="1" applyAlignment="1">
      <alignment horizontal="left" vertical="center" wrapText="1"/>
    </xf>
    <xf numFmtId="167" fontId="7" fillId="0" borderId="1" xfId="1" applyNumberFormat="1" applyFont="1" applyFill="1" applyBorder="1" applyAlignment="1">
      <alignment horizontal="center" vertical="center" wrapText="1"/>
    </xf>
    <xf numFmtId="167" fontId="6" fillId="0" borderId="19" xfId="1" applyNumberFormat="1" applyFont="1" applyFill="1" applyBorder="1" applyAlignment="1">
      <alignment horizontal="center" vertical="center" wrapText="1"/>
    </xf>
    <xf numFmtId="0" fontId="0" fillId="0" borderId="0" xfId="0" applyFill="1"/>
    <xf numFmtId="168" fontId="7" fillId="0" borderId="1" xfId="6" applyNumberFormat="1" applyFont="1" applyFill="1" applyBorder="1" applyAlignment="1">
      <alignment horizontal="right" vertical="center" wrapText="1"/>
    </xf>
    <xf numFmtId="168" fontId="7" fillId="0" borderId="1" xfId="1" applyNumberFormat="1" applyFont="1" applyFill="1" applyBorder="1" applyAlignment="1">
      <alignment horizontal="right" vertical="center" wrapText="1"/>
    </xf>
    <xf numFmtId="0" fontId="7" fillId="0" borderId="18" xfId="0" applyFont="1" applyFill="1" applyBorder="1" applyAlignment="1">
      <alignment vertical="center" wrapText="1"/>
    </xf>
    <xf numFmtId="0" fontId="18" fillId="0" borderId="1" xfId="0"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2" fontId="17" fillId="0" borderId="1" xfId="0" applyNumberFormat="1" applyFont="1" applyFill="1" applyBorder="1" applyAlignment="1">
      <alignment horizontal="right" vertical="center" wrapText="1"/>
    </xf>
    <xf numFmtId="6" fontId="17" fillId="0" borderId="1" xfId="0" applyNumberFormat="1" applyFont="1" applyFill="1" applyBorder="1" applyAlignment="1">
      <alignment horizontal="right" vertical="center" wrapText="1"/>
    </xf>
    <xf numFmtId="167" fontId="19" fillId="0" borderId="1" xfId="1" applyNumberFormat="1" applyFont="1" applyFill="1" applyBorder="1" applyAlignment="1">
      <alignment horizontal="center" vertical="center" wrapText="1"/>
    </xf>
    <xf numFmtId="0" fontId="17" fillId="0" borderId="6" xfId="0" applyFont="1" applyFill="1" applyBorder="1" applyAlignment="1">
      <alignment horizontal="right" vertical="center" wrapText="1"/>
    </xf>
    <xf numFmtId="0" fontId="17" fillId="0" borderId="1" xfId="0" applyFont="1" applyFill="1" applyBorder="1" applyAlignment="1">
      <alignment horizontal="right" vertical="center" wrapText="1"/>
    </xf>
    <xf numFmtId="168" fontId="6" fillId="0" borderId="1" xfId="6" applyNumberFormat="1" applyFont="1" applyFill="1" applyBorder="1" applyAlignment="1">
      <alignment horizontal="right" vertical="center" wrapText="1"/>
    </xf>
    <xf numFmtId="168" fontId="6" fillId="0" borderId="1" xfId="1" applyNumberFormat="1" applyFont="1" applyFill="1" applyBorder="1" applyAlignment="1">
      <alignment horizontal="right" vertical="center" wrapText="1"/>
    </xf>
    <xf numFmtId="167" fontId="10" fillId="0" borderId="1" xfId="1"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15" fontId="7" fillId="0" borderId="6" xfId="0" applyNumberFormat="1" applyFont="1" applyFill="1" applyBorder="1" applyAlignment="1" applyProtection="1">
      <alignment horizontal="center" vertical="center" wrapText="1"/>
      <protection locked="0"/>
    </xf>
    <xf numFmtId="44" fontId="0" fillId="0" borderId="0" xfId="0" applyNumberFormat="1" applyFont="1" applyAlignment="1">
      <alignment vertical="center" wrapText="1"/>
    </xf>
    <xf numFmtId="0" fontId="0" fillId="3" borderId="0" xfId="0" applyFont="1" applyFill="1" applyAlignment="1">
      <alignment vertical="center" wrapText="1"/>
    </xf>
    <xf numFmtId="0" fontId="17" fillId="4" borderId="0" xfId="0" applyFont="1" applyFill="1"/>
    <xf numFmtId="0" fontId="27" fillId="0" borderId="1" xfId="0" applyFont="1" applyFill="1" applyBorder="1"/>
    <xf numFmtId="0" fontId="28" fillId="0" borderId="1" xfId="1" applyNumberFormat="1" applyFont="1" applyFill="1" applyBorder="1" applyAlignment="1">
      <alignment horizontal="center" vertical="center" wrapText="1"/>
    </xf>
    <xf numFmtId="0" fontId="17" fillId="0" borderId="27" xfId="0" applyFont="1" applyFill="1" applyBorder="1" applyAlignment="1">
      <alignment horizontal="center" vertical="center" wrapText="1"/>
    </xf>
    <xf numFmtId="6" fontId="17" fillId="0" borderId="7" xfId="0" applyNumberFormat="1" applyFont="1" applyFill="1" applyBorder="1" applyAlignment="1">
      <alignment horizontal="right" vertical="center" wrapText="1"/>
    </xf>
    <xf numFmtId="0" fontId="31" fillId="0" borderId="1" xfId="1" applyNumberFormat="1" applyFont="1" applyFill="1" applyBorder="1" applyAlignment="1">
      <alignment horizontal="center" vertical="center" wrapText="1"/>
    </xf>
    <xf numFmtId="15" fontId="6" fillId="0" borderId="27" xfId="0" applyNumberFormat="1" applyFont="1" applyFill="1" applyBorder="1" applyAlignment="1">
      <alignment horizontal="center" vertical="center" wrapText="1"/>
    </xf>
    <xf numFmtId="167" fontId="6" fillId="0" borderId="7" xfId="1" applyNumberFormat="1" applyFont="1" applyFill="1" applyBorder="1" applyAlignment="1">
      <alignment horizontal="center" vertical="center" wrapText="1"/>
    </xf>
    <xf numFmtId="0" fontId="27" fillId="0" borderId="1" xfId="1" applyNumberFormat="1" applyFont="1" applyFill="1" applyBorder="1" applyAlignment="1">
      <alignment horizontal="center" vertical="center" wrapText="1"/>
    </xf>
    <xf numFmtId="14" fontId="6" fillId="0" borderId="27" xfId="0" applyNumberFormat="1" applyFont="1" applyFill="1" applyBorder="1" applyAlignment="1">
      <alignment horizontal="center" vertical="center" wrapText="1"/>
    </xf>
    <xf numFmtId="0" fontId="6" fillId="0" borderId="27"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27" fillId="0" borderId="1" xfId="6" applyNumberFormat="1" applyFont="1" applyFill="1" applyBorder="1" applyAlignment="1">
      <alignment horizontal="center" vertical="center" wrapText="1"/>
    </xf>
    <xf numFmtId="0" fontId="14" fillId="0" borderId="0" xfId="0" applyFont="1" applyFill="1" applyAlignment="1">
      <alignment vertical="center" wrapText="1"/>
    </xf>
    <xf numFmtId="0" fontId="27" fillId="0" borderId="1" xfId="0" applyFont="1" applyFill="1" applyBorder="1" applyAlignment="1">
      <alignment vertical="center" wrapText="1"/>
    </xf>
    <xf numFmtId="0" fontId="0" fillId="0" borderId="0" xfId="0" quotePrefix="1" applyFont="1" applyBorder="1" applyAlignment="1">
      <alignment horizontal="center" vertical="center" wrapText="1"/>
    </xf>
    <xf numFmtId="0" fontId="5" fillId="0" borderId="0" xfId="3" quotePrefix="1" applyFont="1" applyBorder="1" applyAlignment="1">
      <alignment horizontal="center" vertical="center" wrapText="1"/>
    </xf>
    <xf numFmtId="167" fontId="0" fillId="0" borderId="0" xfId="0" applyNumberFormat="1" applyFont="1" applyFill="1" applyBorder="1" applyAlignment="1">
      <alignment horizontal="center" vertical="center" wrapText="1"/>
    </xf>
    <xf numFmtId="168" fontId="0" fillId="0" borderId="0" xfId="0" applyNumberFormat="1" applyFont="1" applyFill="1" applyBorder="1" applyAlignment="1">
      <alignment horizontal="right" vertical="center" wrapText="1"/>
    </xf>
    <xf numFmtId="170" fontId="0" fillId="0" borderId="0" xfId="0" applyNumberFormat="1" applyFont="1" applyFill="1" applyBorder="1" applyAlignment="1">
      <alignment horizontal="center" vertical="center" wrapText="1"/>
    </xf>
    <xf numFmtId="170" fontId="0" fillId="0" borderId="0" xfId="0" applyNumberFormat="1" applyFont="1" applyAlignment="1">
      <alignment vertical="center" wrapText="1"/>
    </xf>
    <xf numFmtId="170" fontId="0" fillId="0" borderId="0" xfId="0" applyNumberFormat="1" applyFont="1" applyAlignment="1">
      <alignment horizontal="right" vertical="center" wrapText="1"/>
    </xf>
    <xf numFmtId="170" fontId="0" fillId="0" borderId="0" xfId="0" applyNumberFormat="1" applyFont="1"/>
    <xf numFmtId="14" fontId="14" fillId="3" borderId="0" xfId="0" applyNumberFormat="1" applyFont="1" applyFill="1" applyBorder="1" applyAlignment="1">
      <alignment horizontal="right" vertical="center" wrapText="1"/>
    </xf>
    <xf numFmtId="170" fontId="0" fillId="0" borderId="0" xfId="0" applyNumberFormat="1" applyFont="1" applyAlignment="1">
      <alignment horizontal="center" vertical="center" wrapText="1"/>
    </xf>
    <xf numFmtId="0" fontId="34" fillId="4" borderId="17" xfId="2" applyFont="1" applyFill="1" applyBorder="1" applyAlignment="1">
      <alignment horizontal="center" vertical="center" wrapText="1"/>
    </xf>
    <xf numFmtId="0" fontId="4" fillId="4" borderId="0" xfId="0" applyFont="1" applyFill="1" applyAlignment="1">
      <alignment horizontal="center" vertical="center"/>
    </xf>
    <xf numFmtId="0" fontId="35" fillId="4" borderId="1" xfId="0" applyFont="1" applyFill="1" applyBorder="1" applyAlignment="1">
      <alignment horizontal="center" vertical="center" wrapText="1"/>
    </xf>
    <xf numFmtId="14" fontId="35" fillId="4" borderId="1" xfId="0" applyNumberFormat="1" applyFont="1" applyFill="1" applyBorder="1" applyAlignment="1">
      <alignment horizontal="center" vertical="center" wrapText="1"/>
    </xf>
    <xf numFmtId="167" fontId="35" fillId="4" borderId="1" xfId="1" applyNumberFormat="1" applyFont="1" applyFill="1" applyBorder="1" applyAlignment="1">
      <alignment horizontal="center" vertical="center" wrapText="1"/>
    </xf>
    <xf numFmtId="0" fontId="4" fillId="0" borderId="0" xfId="0" applyFont="1" applyFill="1" applyAlignment="1">
      <alignment horizontal="center" vertical="center" wrapText="1"/>
    </xf>
    <xf numFmtId="167" fontId="8" fillId="0" borderId="1" xfId="1" applyNumberFormat="1" applyFont="1" applyFill="1" applyBorder="1" applyAlignment="1">
      <alignment horizontal="center" vertical="center" wrapText="1"/>
    </xf>
    <xf numFmtId="0" fontId="3" fillId="0" borderId="0" xfId="0" applyFont="1" applyFill="1" applyAlignment="1">
      <alignment vertical="center" wrapText="1"/>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wrapText="1"/>
    </xf>
    <xf numFmtId="0" fontId="0" fillId="0" borderId="1" xfId="0" applyFill="1" applyBorder="1"/>
    <xf numFmtId="0" fontId="40" fillId="3" borderId="0" xfId="0" applyFont="1" applyFill="1" applyBorder="1" applyAlignment="1">
      <alignment horizontal="center" vertical="center" wrapText="1"/>
    </xf>
    <xf numFmtId="0" fontId="40" fillId="0" borderId="0" xfId="0" applyFont="1" applyFill="1"/>
    <xf numFmtId="0" fontId="40" fillId="3" borderId="0" xfId="0" applyFont="1" applyFill="1" applyAlignment="1">
      <alignment vertical="center" wrapText="1"/>
    </xf>
    <xf numFmtId="0" fontId="4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65" fontId="6" fillId="0" borderId="1" xfId="6" applyFont="1" applyFill="1" applyBorder="1" applyAlignment="1">
      <alignment horizontal="right" vertical="center" wrapText="1"/>
    </xf>
    <xf numFmtId="44" fontId="3" fillId="5" borderId="0" xfId="0" applyNumberFormat="1" applyFont="1" applyFill="1"/>
    <xf numFmtId="167" fontId="6" fillId="0" borderId="12" xfId="1" applyNumberFormat="1" applyFont="1" applyFill="1" applyBorder="1" applyAlignment="1">
      <alignment horizontal="center" vertical="center" wrapText="1"/>
    </xf>
    <xf numFmtId="167" fontId="6" fillId="0" borderId="23" xfId="1" applyNumberFormat="1" applyFont="1" applyFill="1" applyBorder="1" applyAlignment="1">
      <alignment horizontal="center" vertical="center" wrapText="1"/>
    </xf>
    <xf numFmtId="0" fontId="8" fillId="0" borderId="0" xfId="0" applyFont="1" applyBorder="1" applyAlignment="1">
      <alignment vertical="center" wrapText="1"/>
    </xf>
    <xf numFmtId="0" fontId="15" fillId="0" borderId="0" xfId="6" applyNumberFormat="1" applyFont="1" applyAlignment="1">
      <alignment wrapText="1"/>
    </xf>
    <xf numFmtId="0" fontId="0" fillId="0" borderId="34" xfId="0" applyFont="1" applyBorder="1"/>
    <xf numFmtId="0" fontId="8" fillId="0" borderId="0" xfId="0" applyFont="1" applyBorder="1" applyAlignment="1">
      <alignment horizontal="left" vertical="center" wrapText="1"/>
    </xf>
    <xf numFmtId="14" fontId="8" fillId="0" borderId="0" xfId="0" applyNumberFormat="1" applyFont="1" applyBorder="1" applyAlignment="1">
      <alignment horizontal="center" vertical="center" wrapText="1"/>
    </xf>
    <xf numFmtId="0" fontId="9" fillId="0" borderId="0" xfId="0" applyFont="1" applyBorder="1" applyAlignment="1">
      <alignment horizontal="left" vertical="center" wrapText="1"/>
    </xf>
    <xf numFmtId="0" fontId="35" fillId="4" borderId="27" xfId="0" applyFont="1" applyFill="1" applyBorder="1" applyAlignment="1">
      <alignment horizontal="center" vertical="center" wrapText="1"/>
    </xf>
    <xf numFmtId="0" fontId="34" fillId="4" borderId="24" xfId="2" applyFont="1" applyFill="1" applyBorder="1" applyAlignment="1">
      <alignment horizontal="center" vertical="center" wrapText="1"/>
    </xf>
    <xf numFmtId="0" fontId="11" fillId="0" borderId="7" xfId="0" applyFont="1" applyFill="1" applyBorder="1" applyAlignment="1">
      <alignment vertical="center" wrapText="1"/>
    </xf>
    <xf numFmtId="0" fontId="8" fillId="0" borderId="7" xfId="0" applyFont="1" applyFill="1" applyBorder="1" applyAlignment="1">
      <alignment vertical="center" wrapText="1"/>
    </xf>
    <xf numFmtId="0" fontId="8" fillId="0" borderId="1" xfId="0" applyFont="1" applyFill="1" applyBorder="1" applyAlignment="1">
      <alignment vertical="center" wrapText="1"/>
    </xf>
    <xf numFmtId="0" fontId="45"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6"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5" fontId="8" fillId="0" borderId="1" xfId="0" applyNumberFormat="1" applyFont="1" applyFill="1" applyBorder="1" applyAlignment="1">
      <alignment horizontal="center" vertical="center" wrapText="1"/>
    </xf>
    <xf numFmtId="0" fontId="8" fillId="0" borderId="27" xfId="0" applyFont="1" applyFill="1" applyBorder="1" applyAlignment="1">
      <alignment horizontal="center" vertical="center" wrapText="1"/>
    </xf>
    <xf numFmtId="0" fontId="11" fillId="0" borderId="1" xfId="0" applyFont="1" applyFill="1" applyBorder="1" applyAlignment="1" applyProtection="1">
      <alignment vertical="center" wrapText="1"/>
      <protection locked="0"/>
    </xf>
    <xf numFmtId="0" fontId="29"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Fill="1" applyBorder="1" applyAlignment="1" applyProtection="1">
      <alignment vertical="center" wrapText="1"/>
      <protection locked="0"/>
    </xf>
    <xf numFmtId="0" fontId="11" fillId="0" borderId="1" xfId="0" applyFont="1" applyFill="1" applyBorder="1" applyAlignment="1">
      <alignment horizontal="center" vertical="center" wrapText="1"/>
    </xf>
    <xf numFmtId="44" fontId="24" fillId="3" borderId="0" xfId="1" applyFont="1" applyFill="1" applyAlignment="1">
      <alignment horizontal="right" vertical="center" wrapText="1"/>
    </xf>
    <xf numFmtId="44" fontId="24" fillId="0" borderId="0" xfId="1" applyFont="1" applyFill="1" applyAlignment="1">
      <alignment horizontal="right" vertical="center" wrapText="1"/>
    </xf>
    <xf numFmtId="0" fontId="26" fillId="0" borderId="0" xfId="0" applyFont="1" applyFill="1" applyAlignment="1">
      <alignment horizontal="center" vertical="center"/>
    </xf>
    <xf numFmtId="0" fontId="34" fillId="4" borderId="15" xfId="2" applyFont="1" applyFill="1" applyBorder="1" applyAlignment="1">
      <alignment horizontal="center" vertical="center" wrapText="1"/>
    </xf>
    <xf numFmtId="0" fontId="49" fillId="4" borderId="16" xfId="2" applyFont="1" applyFill="1" applyBorder="1" applyAlignment="1">
      <alignment horizontal="center" vertical="center" wrapText="1"/>
    </xf>
    <xf numFmtId="0" fontId="34" fillId="4" borderId="16" xfId="2" applyFont="1" applyFill="1" applyBorder="1" applyAlignment="1">
      <alignment horizontal="center" vertical="center" wrapText="1"/>
    </xf>
    <xf numFmtId="165" fontId="34" fillId="4" borderId="16" xfId="6" applyFont="1" applyFill="1" applyBorder="1" applyAlignment="1">
      <alignment horizontal="right" vertical="center" wrapText="1"/>
    </xf>
    <xf numFmtId="0" fontId="34" fillId="4" borderId="16" xfId="2" applyFont="1" applyFill="1" applyBorder="1" applyAlignment="1">
      <alignment horizontal="right" vertical="center" wrapText="1"/>
    </xf>
    <xf numFmtId="0" fontId="8"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69" fontId="7" fillId="0" borderId="1" xfId="0" applyNumberFormat="1" applyFont="1" applyFill="1" applyBorder="1" applyAlignment="1">
      <alignment horizontal="center" vertical="center" wrapText="1"/>
    </xf>
    <xf numFmtId="0" fontId="39" fillId="0" borderId="1" xfId="0" applyFont="1" applyFill="1" applyBorder="1"/>
    <xf numFmtId="0" fontId="39" fillId="0" borderId="1" xfId="1"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14" fontId="38" fillId="0" borderId="1" xfId="0" applyNumberFormat="1"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0" borderId="1" xfId="0" applyFont="1" applyFill="1" applyBorder="1" applyAlignment="1">
      <alignment horizontal="center" vertical="center" wrapText="1"/>
    </xf>
    <xf numFmtId="6" fontId="38" fillId="0" borderId="1" xfId="0" applyNumberFormat="1" applyFont="1" applyFill="1" applyBorder="1" applyAlignment="1">
      <alignment horizontal="center" vertical="center" wrapText="1"/>
    </xf>
    <xf numFmtId="15" fontId="38" fillId="0" borderId="1" xfId="0" applyNumberFormat="1" applyFont="1" applyFill="1" applyBorder="1" applyAlignment="1">
      <alignment horizontal="center" vertical="center" wrapText="1"/>
    </xf>
    <xf numFmtId="15" fontId="38" fillId="0" borderId="27" xfId="0" applyNumberFormat="1" applyFont="1" applyFill="1" applyBorder="1" applyAlignment="1">
      <alignment horizontal="center" vertical="center" wrapText="1"/>
    </xf>
    <xf numFmtId="167" fontId="38" fillId="0" borderId="7" xfId="1" applyNumberFormat="1" applyFont="1" applyFill="1" applyBorder="1" applyAlignment="1">
      <alignment horizontal="center" vertical="center" wrapText="1"/>
    </xf>
    <xf numFmtId="167" fontId="38" fillId="0" borderId="1" xfId="1" applyNumberFormat="1" applyFont="1" applyFill="1" applyBorder="1" applyAlignment="1">
      <alignment horizontal="center" vertical="center" wrapText="1"/>
    </xf>
    <xf numFmtId="167" fontId="33" fillId="0" borderId="1" xfId="0" applyNumberFormat="1" applyFont="1" applyFill="1" applyBorder="1" applyAlignment="1">
      <alignment vertical="center" wrapText="1"/>
    </xf>
    <xf numFmtId="0" fontId="38" fillId="0" borderId="1" xfId="0" applyFont="1" applyFill="1" applyBorder="1" applyAlignment="1">
      <alignment vertical="center" wrapText="1"/>
    </xf>
    <xf numFmtId="0" fontId="38" fillId="0" borderId="6" xfId="0" applyFont="1" applyFill="1" applyBorder="1" applyAlignment="1">
      <alignment vertical="center" wrapText="1"/>
    </xf>
    <xf numFmtId="0" fontId="38" fillId="0" borderId="7" xfId="0" applyFont="1" applyFill="1" applyBorder="1" applyAlignment="1">
      <alignment vertical="center" wrapText="1"/>
    </xf>
    <xf numFmtId="0" fontId="14" fillId="0" borderId="1" xfId="0" applyFont="1" applyFill="1" applyBorder="1" applyAlignment="1">
      <alignment horizontal="center" vertical="center"/>
    </xf>
    <xf numFmtId="0" fontId="37" fillId="0" borderId="20" xfId="0" applyFont="1" applyFill="1" applyBorder="1" applyAlignment="1">
      <alignment vertical="center" wrapText="1"/>
    </xf>
    <xf numFmtId="0" fontId="0" fillId="0" borderId="7" xfId="0" applyFill="1" applyBorder="1"/>
    <xf numFmtId="3" fontId="7" fillId="0" borderId="1" xfId="0" applyNumberFormat="1" applyFont="1" applyFill="1" applyBorder="1" applyAlignment="1">
      <alignment horizontal="center" vertical="center" wrapText="1"/>
    </xf>
    <xf numFmtId="0" fontId="41"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5" fontId="7" fillId="0" borderId="1" xfId="0" applyNumberFormat="1" applyFont="1" applyFill="1" applyBorder="1" applyAlignment="1" applyProtection="1">
      <alignment horizontal="center" vertical="center" wrapText="1"/>
      <protection locked="0"/>
    </xf>
    <xf numFmtId="0" fontId="0" fillId="0" borderId="27" xfId="0" applyFill="1" applyBorder="1"/>
    <xf numFmtId="0" fontId="0" fillId="0" borderId="1" xfId="1" applyNumberFormat="1" applyFont="1" applyFill="1" applyBorder="1" applyAlignment="1">
      <alignment wrapText="1"/>
    </xf>
    <xf numFmtId="0" fontId="0" fillId="0" borderId="23" xfId="0" applyFill="1" applyBorder="1"/>
    <xf numFmtId="0" fontId="2" fillId="0" borderId="0" xfId="0" applyFont="1" applyBorder="1" applyAlignment="1">
      <alignment horizontal="center" vertical="center" wrapText="1"/>
    </xf>
    <xf numFmtId="0" fontId="7" fillId="0" borderId="23" xfId="0" applyFont="1" applyFill="1" applyBorder="1" applyAlignment="1">
      <alignment vertical="center" wrapText="1"/>
    </xf>
    <xf numFmtId="0" fontId="0" fillId="0" borderId="0" xfId="0" applyFont="1" applyFill="1" applyBorder="1" applyAlignment="1">
      <alignment horizontal="right" vertical="center" wrapText="1"/>
    </xf>
    <xf numFmtId="0" fontId="8" fillId="0" borderId="1" xfId="0" applyFont="1" applyFill="1" applyBorder="1" applyAlignment="1">
      <alignment horizontal="left" vertical="center" wrapText="1"/>
    </xf>
    <xf numFmtId="0" fontId="11" fillId="0" borderId="1" xfId="0" applyFont="1" applyFill="1" applyBorder="1" applyAlignment="1" applyProtection="1">
      <alignment horizontal="justify" vertical="center" wrapText="1"/>
      <protection locked="0"/>
    </xf>
    <xf numFmtId="44" fontId="59" fillId="0" borderId="0" xfId="1" applyFont="1" applyFill="1" applyAlignment="1">
      <alignment horizontal="right" vertical="center" wrapText="1"/>
    </xf>
    <xf numFmtId="44" fontId="60" fillId="3" borderId="0" xfId="1" applyFont="1" applyFill="1" applyAlignment="1">
      <alignment horizontal="right" vertical="center" wrapText="1"/>
    </xf>
    <xf numFmtId="168" fontId="7" fillId="0" borderId="23" xfId="6" applyNumberFormat="1" applyFont="1" applyFill="1" applyBorder="1" applyAlignment="1">
      <alignment horizontal="right" vertical="center" wrapText="1"/>
    </xf>
    <xf numFmtId="169" fontId="7" fillId="0" borderId="0" xfId="0" applyNumberFormat="1" applyFont="1" applyFill="1" applyBorder="1" applyAlignment="1">
      <alignment horizontal="center" vertical="center" wrapText="1"/>
    </xf>
    <xf numFmtId="0" fontId="14" fillId="0" borderId="0" xfId="0" applyFont="1" applyFill="1"/>
    <xf numFmtId="0" fontId="14" fillId="0" borderId="1" xfId="0" applyFont="1" applyFill="1" applyBorder="1"/>
    <xf numFmtId="0" fontId="14" fillId="0" borderId="0" xfId="1" applyNumberFormat="1" applyFont="1" applyFill="1"/>
    <xf numFmtId="0" fontId="14" fillId="0" borderId="34" xfId="0" applyFont="1" applyFill="1" applyBorder="1"/>
    <xf numFmtId="0" fontId="55" fillId="0" borderId="12" xfId="0" applyFont="1" applyFill="1" applyBorder="1" applyAlignment="1">
      <alignment vertical="center" wrapText="1"/>
    </xf>
    <xf numFmtId="0" fontId="56" fillId="0" borderId="0" xfId="0" applyFont="1" applyFill="1" applyAlignment="1">
      <alignment horizontal="center" vertical="center"/>
    </xf>
    <xf numFmtId="0" fontId="14" fillId="0" borderId="0" xfId="0" applyFont="1" applyFill="1" applyAlignment="1">
      <alignment horizontal="center" vertical="center"/>
    </xf>
    <xf numFmtId="0" fontId="11" fillId="0" borderId="0" xfId="0" applyFont="1" applyFill="1" applyAlignment="1">
      <alignment wrapText="1"/>
    </xf>
    <xf numFmtId="0" fontId="14" fillId="0" borderId="0" xfId="0" applyFont="1" applyFill="1" applyAlignment="1">
      <alignment horizontal="center"/>
    </xf>
    <xf numFmtId="165" fontId="14" fillId="0" borderId="0" xfId="6" applyFont="1" applyFill="1" applyAlignment="1">
      <alignment horizontal="right"/>
    </xf>
    <xf numFmtId="0" fontId="14" fillId="0" borderId="0" xfId="0" applyFont="1" applyFill="1" applyAlignment="1">
      <alignment horizontal="right"/>
    </xf>
    <xf numFmtId="44" fontId="7" fillId="0" borderId="1" xfId="1" applyFont="1" applyFill="1" applyBorder="1" applyAlignment="1">
      <alignment horizontal="right" vertical="center" wrapText="1"/>
    </xf>
    <xf numFmtId="0" fontId="11" fillId="0" borderId="1" xfId="0" applyFont="1" applyFill="1" applyBorder="1" applyAlignment="1">
      <alignment vertical="center" wrapText="1"/>
    </xf>
    <xf numFmtId="168" fontId="7" fillId="3" borderId="1" xfId="6" applyNumberFormat="1" applyFont="1" applyFill="1" applyBorder="1" applyAlignment="1">
      <alignment horizontal="right" vertical="center" wrapText="1"/>
    </xf>
    <xf numFmtId="168" fontId="7" fillId="3" borderId="1" xfId="1" applyNumberFormat="1" applyFont="1" applyFill="1" applyBorder="1" applyAlignment="1">
      <alignment horizontal="right" vertical="center" wrapText="1"/>
    </xf>
    <xf numFmtId="0" fontId="62" fillId="0" borderId="2" xfId="0" applyFont="1" applyBorder="1" applyAlignment="1">
      <alignment horizontal="center" vertical="center" wrapText="1"/>
    </xf>
    <xf numFmtId="0" fontId="62" fillId="0" borderId="1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41"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71"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14" fillId="0" borderId="22" xfId="0" applyFont="1" applyFill="1" applyBorder="1" applyAlignment="1">
      <alignment horizontal="center"/>
    </xf>
    <xf numFmtId="0" fontId="14" fillId="0" borderId="33" xfId="0" applyFont="1" applyFill="1" applyBorder="1" applyAlignment="1">
      <alignment horizontal="center"/>
    </xf>
    <xf numFmtId="0" fontId="14" fillId="0" borderId="23" xfId="0" applyFont="1" applyFill="1" applyBorder="1" applyAlignment="1">
      <alignment horizontal="center"/>
    </xf>
    <xf numFmtId="0" fontId="11" fillId="0" borderId="1" xfId="0" applyFont="1" applyFill="1" applyBorder="1" applyAlignment="1">
      <alignment horizontal="justify" vertical="center" wrapText="1"/>
    </xf>
    <xf numFmtId="0" fontId="14" fillId="0" borderId="27" xfId="0" applyFont="1" applyFill="1" applyBorder="1"/>
    <xf numFmtId="0" fontId="14" fillId="0" borderId="7" xfId="0" applyFont="1" applyFill="1" applyBorder="1"/>
    <xf numFmtId="6" fontId="11" fillId="0" borderId="1" xfId="0" applyNumberFormat="1" applyFont="1" applyFill="1" applyBorder="1" applyAlignment="1">
      <alignment horizontal="right" vertical="center" wrapText="1"/>
    </xf>
    <xf numFmtId="0" fontId="14" fillId="0" borderId="1" xfId="1" applyNumberFormat="1" applyFont="1" applyFill="1" applyBorder="1" applyAlignment="1">
      <alignment wrapText="1"/>
    </xf>
    <xf numFmtId="0" fontId="14" fillId="0" borderId="23" xfId="0" applyFont="1" applyFill="1" applyBorder="1"/>
    <xf numFmtId="167" fontId="11" fillId="0" borderId="23" xfId="1" applyNumberFormat="1" applyFont="1" applyFill="1" applyBorder="1" applyAlignment="1">
      <alignment horizontal="center" vertical="center" wrapText="1"/>
    </xf>
    <xf numFmtId="6" fontId="11" fillId="0" borderId="22" xfId="0" applyNumberFormat="1" applyFont="1" applyFill="1" applyBorder="1" applyAlignment="1">
      <alignment horizontal="right" vertical="center" wrapText="1"/>
    </xf>
    <xf numFmtId="0" fontId="14" fillId="0" borderId="22" xfId="0" applyFont="1" applyFill="1" applyBorder="1"/>
    <xf numFmtId="0" fontId="14" fillId="0" borderId="22" xfId="1" applyNumberFormat="1" applyFont="1" applyFill="1" applyBorder="1" applyAlignment="1">
      <alignment wrapText="1"/>
    </xf>
    <xf numFmtId="167" fontId="11" fillId="0" borderId="22" xfId="1" applyNumberFormat="1" applyFont="1" applyFill="1" applyBorder="1" applyAlignment="1">
      <alignment horizontal="center" vertical="center" wrapText="1"/>
    </xf>
    <xf numFmtId="0" fontId="41" fillId="0" borderId="22"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167" fontId="8" fillId="0" borderId="22" xfId="1" applyNumberFormat="1" applyFont="1" applyFill="1" applyBorder="1" applyAlignment="1">
      <alignment horizontal="center" vertical="center" wrapText="1"/>
    </xf>
    <xf numFmtId="167" fontId="8" fillId="0" borderId="23" xfId="1" applyNumberFormat="1" applyFont="1" applyFill="1" applyBorder="1" applyAlignment="1">
      <alignment horizontal="center" vertical="center" wrapText="1"/>
    </xf>
    <xf numFmtId="164" fontId="7" fillId="0" borderId="22" xfId="0" applyNumberFormat="1" applyFont="1" applyFill="1" applyBorder="1" applyAlignment="1">
      <alignment horizontal="center" vertical="center" wrapText="1"/>
    </xf>
    <xf numFmtId="169" fontId="7" fillId="0" borderId="22" xfId="0" applyNumberFormat="1" applyFont="1" applyFill="1" applyBorder="1" applyAlignment="1">
      <alignment horizontal="center" vertical="center" wrapText="1"/>
    </xf>
    <xf numFmtId="169" fontId="7" fillId="0" borderId="23"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71"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5" fillId="0" borderId="12" xfId="0" applyFont="1" applyFill="1" applyBorder="1" applyAlignment="1">
      <alignment horizontal="center" vertical="center" wrapText="1"/>
    </xf>
    <xf numFmtId="0" fontId="14" fillId="0" borderId="22" xfId="0" applyFont="1" applyFill="1" applyBorder="1" applyAlignment="1">
      <alignment horizontal="center"/>
    </xf>
    <xf numFmtId="0" fontId="14" fillId="0" borderId="33" xfId="0" applyFont="1" applyFill="1" applyBorder="1" applyAlignment="1">
      <alignment horizontal="center"/>
    </xf>
    <xf numFmtId="0" fontId="14" fillId="0" borderId="23" xfId="0" applyFont="1" applyFill="1" applyBorder="1" applyAlignment="1">
      <alignment horizontal="center"/>
    </xf>
    <xf numFmtId="0" fontId="55" fillId="0" borderId="0" xfId="0" applyFont="1" applyFill="1" applyBorder="1" applyAlignment="1">
      <alignment horizontal="center" vertical="center" wrapText="1"/>
    </xf>
    <xf numFmtId="0" fontId="61" fillId="0" borderId="4" xfId="0" applyFont="1" applyFill="1" applyBorder="1" applyAlignment="1">
      <alignment horizontal="center" vertical="center" wrapText="1"/>
    </xf>
    <xf numFmtId="0" fontId="55"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71" fontId="7" fillId="0" borderId="1" xfId="0" applyNumberFormat="1" applyFont="1" applyFill="1" applyBorder="1" applyAlignment="1">
      <alignment horizontal="center" vertical="center" wrapText="1"/>
    </xf>
    <xf numFmtId="0" fontId="7" fillId="0" borderId="23" xfId="0" applyFont="1" applyFill="1" applyBorder="1" applyAlignment="1">
      <alignment horizontal="center" vertical="center" wrapText="1"/>
    </xf>
    <xf numFmtId="171" fontId="7" fillId="0" borderId="23" xfId="0" applyNumberFormat="1" applyFont="1" applyFill="1" applyBorder="1" applyAlignment="1">
      <alignment horizontal="center" vertical="center" wrapText="1"/>
    </xf>
    <xf numFmtId="0" fontId="41" fillId="0" borderId="23"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7" fillId="0" borderId="23" xfId="0" applyFont="1" applyFill="1" applyBorder="1" applyAlignment="1">
      <alignment horizontal="left" vertical="center" wrapText="1"/>
    </xf>
    <xf numFmtId="0" fontId="45" fillId="0" borderId="22" xfId="0" applyFont="1" applyFill="1" applyBorder="1" applyAlignment="1">
      <alignment horizontal="center" vertical="center" wrapText="1"/>
    </xf>
    <xf numFmtId="0" fontId="45" fillId="0" borderId="23" xfId="0" applyFont="1" applyFill="1" applyBorder="1" applyAlignment="1">
      <alignment horizontal="center" vertical="center" wrapText="1"/>
    </xf>
    <xf numFmtId="169" fontId="7" fillId="0" borderId="22" xfId="0" applyNumberFormat="1" applyFont="1" applyFill="1" applyBorder="1" applyAlignment="1">
      <alignment horizontal="center" vertical="center" wrapText="1"/>
    </xf>
    <xf numFmtId="169" fontId="7" fillId="0" borderId="23" xfId="0" applyNumberFormat="1" applyFont="1" applyFill="1" applyBorder="1" applyAlignment="1">
      <alignment horizontal="center" vertical="center" wrapText="1"/>
    </xf>
    <xf numFmtId="15" fontId="7" fillId="0" borderId="22" xfId="0" applyNumberFormat="1" applyFont="1" applyFill="1" applyBorder="1" applyAlignment="1" applyProtection="1">
      <alignment horizontal="center" vertical="center" wrapText="1"/>
      <protection locked="0"/>
    </xf>
    <xf numFmtId="15" fontId="7" fillId="0" borderId="23" xfId="0" applyNumberFormat="1" applyFont="1" applyFill="1" applyBorder="1" applyAlignment="1" applyProtection="1">
      <alignment horizontal="center" vertical="center" wrapText="1"/>
      <protection locked="0"/>
    </xf>
    <xf numFmtId="0" fontId="7" fillId="0" borderId="22"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41" fillId="0" borderId="22" xfId="0" applyFont="1" applyFill="1" applyBorder="1" applyAlignment="1">
      <alignment horizontal="center" vertical="center" wrapText="1"/>
    </xf>
    <xf numFmtId="0" fontId="11" fillId="0" borderId="22"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167" fontId="8" fillId="0" borderId="22" xfId="1" applyNumberFormat="1" applyFont="1" applyFill="1" applyBorder="1" applyAlignment="1">
      <alignment horizontal="center" vertical="center" wrapText="1"/>
    </xf>
    <xf numFmtId="167" fontId="8" fillId="0" borderId="23" xfId="1" applyNumberFormat="1" applyFont="1" applyFill="1" applyBorder="1" applyAlignment="1">
      <alignment horizontal="center" vertical="center" wrapText="1"/>
    </xf>
    <xf numFmtId="164" fontId="7" fillId="0" borderId="22" xfId="0" applyNumberFormat="1" applyFont="1" applyFill="1" applyBorder="1" applyAlignment="1">
      <alignment horizontal="center" vertical="center" wrapText="1"/>
    </xf>
    <xf numFmtId="164" fontId="7" fillId="0" borderId="23"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167" fontId="62" fillId="0" borderId="6" xfId="0" applyNumberFormat="1" applyFont="1" applyFill="1" applyBorder="1" applyAlignment="1">
      <alignment horizontal="left" vertical="center" wrapText="1"/>
    </xf>
    <xf numFmtId="167" fontId="62" fillId="0" borderId="7" xfId="0" applyNumberFormat="1" applyFont="1" applyFill="1" applyBorder="1" applyAlignment="1">
      <alignment horizontal="left" vertical="center" wrapText="1"/>
    </xf>
    <xf numFmtId="168" fontId="62" fillId="0" borderId="1" xfId="0" applyNumberFormat="1" applyFont="1" applyFill="1" applyBorder="1" applyAlignment="1">
      <alignment horizontal="right" vertical="center" wrapText="1"/>
    </xf>
    <xf numFmtId="14" fontId="63" fillId="0" borderId="6" xfId="0" applyNumberFormat="1" applyFont="1" applyFill="1" applyBorder="1" applyAlignment="1">
      <alignment horizontal="right" vertical="center" wrapText="1"/>
    </xf>
    <xf numFmtId="14" fontId="63" fillId="0" borderId="7" xfId="0" applyNumberFormat="1" applyFont="1" applyFill="1" applyBorder="1" applyAlignment="1">
      <alignment horizontal="right" vertical="center" wrapText="1"/>
    </xf>
    <xf numFmtId="0" fontId="58"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quotePrefix="1" applyFont="1" applyBorder="1" applyAlignment="1">
      <alignment horizontal="center" vertical="center" wrapText="1"/>
    </xf>
    <xf numFmtId="0" fontId="5" fillId="0" borderId="1" xfId="3" quotePrefix="1" applyFont="1" applyBorder="1" applyAlignment="1">
      <alignment horizontal="center" vertical="center" wrapText="1"/>
    </xf>
    <xf numFmtId="0" fontId="2" fillId="0" borderId="14" xfId="0" applyFont="1" applyBorder="1" applyAlignment="1">
      <alignment horizontal="left" vertical="center" wrapText="1"/>
    </xf>
    <xf numFmtId="0" fontId="6" fillId="0" borderId="0" xfId="0" applyFont="1" applyFill="1"/>
    <xf numFmtId="0" fontId="30" fillId="0" borderId="1" xfId="0" applyFont="1" applyFill="1" applyBorder="1" applyAlignment="1">
      <alignment horizontal="center" vertical="center" wrapText="1"/>
    </xf>
    <xf numFmtId="44" fontId="6" fillId="0" borderId="1" xfId="1" applyFont="1" applyFill="1" applyBorder="1" applyAlignment="1">
      <alignment horizontal="center" vertical="center" wrapText="1"/>
    </xf>
    <xf numFmtId="44" fontId="10" fillId="0" borderId="1" xfId="1" applyFont="1" applyFill="1" applyBorder="1" applyAlignment="1">
      <alignment vertical="center" wrapText="1"/>
    </xf>
    <xf numFmtId="6" fontId="10" fillId="0" borderId="1" xfId="0" applyNumberFormat="1" applyFont="1" applyFill="1" applyBorder="1" applyAlignment="1">
      <alignment vertical="center" wrapText="1"/>
    </xf>
    <xf numFmtId="6" fontId="6" fillId="0" borderId="6" xfId="0" applyNumberFormat="1" applyFont="1" applyFill="1" applyBorder="1" applyAlignment="1">
      <alignment horizontal="right" vertical="center" wrapText="1"/>
    </xf>
    <xf numFmtId="44" fontId="6" fillId="0" borderId="6" xfId="1" applyFont="1" applyFill="1" applyBorder="1" applyAlignment="1">
      <alignment horizontal="right" vertical="center" wrapText="1"/>
    </xf>
    <xf numFmtId="0" fontId="8" fillId="0" borderId="22" xfId="0" applyFont="1" applyFill="1" applyBorder="1" applyAlignment="1">
      <alignment horizontal="center" vertical="center" wrapText="1"/>
    </xf>
    <xf numFmtId="14" fontId="7" fillId="0" borderId="22" xfId="0" applyNumberFormat="1" applyFont="1" applyFill="1" applyBorder="1" applyAlignment="1">
      <alignment horizontal="center" vertical="center" wrapText="1"/>
    </xf>
    <xf numFmtId="0" fontId="6" fillId="0" borderId="22" xfId="0" applyFont="1" applyFill="1" applyBorder="1" applyAlignment="1">
      <alignment vertical="center" wrapText="1"/>
    </xf>
    <xf numFmtId="168" fontId="6" fillId="0" borderId="22" xfId="6" applyNumberFormat="1" applyFont="1" applyFill="1" applyBorder="1" applyAlignment="1">
      <alignment horizontal="center" vertical="center" wrapText="1"/>
    </xf>
    <xf numFmtId="168" fontId="6" fillId="0" borderId="22" xfId="1"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6" fontId="8" fillId="0" borderId="1" xfId="0" applyNumberFormat="1" applyFont="1" applyFill="1" applyBorder="1" applyAlignment="1">
      <alignment horizontal="right" vertical="center" wrapText="1"/>
    </xf>
    <xf numFmtId="0" fontId="36" fillId="0" borderId="1" xfId="0" applyFont="1" applyFill="1" applyBorder="1" applyAlignment="1">
      <alignment horizontal="left" vertical="center" wrapText="1"/>
    </xf>
    <xf numFmtId="0" fontId="41" fillId="0" borderId="33"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8" fillId="0" borderId="33" xfId="0" applyFont="1" applyFill="1" applyBorder="1" applyAlignment="1">
      <alignment horizontal="center" vertical="center" wrapText="1"/>
    </xf>
    <xf numFmtId="14" fontId="7" fillId="0" borderId="33" xfId="0" applyNumberFormat="1" applyFont="1" applyFill="1" applyBorder="1" applyAlignment="1">
      <alignment horizontal="center" vertical="center" wrapText="1"/>
    </xf>
    <xf numFmtId="169" fontId="7" fillId="0" borderId="33" xfId="0" applyNumberFormat="1" applyFont="1" applyFill="1" applyBorder="1" applyAlignment="1">
      <alignment horizontal="center" vertical="center" wrapText="1"/>
    </xf>
    <xf numFmtId="168" fontId="6" fillId="0" borderId="33" xfId="6" applyNumberFormat="1" applyFont="1" applyFill="1" applyBorder="1" applyAlignment="1">
      <alignment horizontal="center" vertical="center" wrapText="1"/>
    </xf>
    <xf numFmtId="168" fontId="6" fillId="0" borderId="33" xfId="1" applyNumberFormat="1" applyFont="1" applyFill="1" applyBorder="1" applyAlignment="1">
      <alignment horizontal="center" vertical="center" wrapText="1"/>
    </xf>
    <xf numFmtId="0" fontId="6" fillId="0" borderId="35" xfId="0" applyFont="1" applyFill="1" applyBorder="1" applyAlignment="1">
      <alignment horizontal="center" vertical="center" wrapText="1"/>
    </xf>
    <xf numFmtId="0" fontId="29" fillId="0" borderId="1" xfId="0" applyFont="1" applyFill="1" applyBorder="1" applyAlignment="1">
      <alignment horizontal="center" vertical="center"/>
    </xf>
    <xf numFmtId="44" fontId="11" fillId="0" borderId="1" xfId="1" applyFont="1" applyFill="1" applyBorder="1" applyAlignment="1">
      <alignment horizontal="center" vertical="center" wrapText="1"/>
    </xf>
    <xf numFmtId="0" fontId="8" fillId="0" borderId="23" xfId="0" applyFont="1" applyFill="1" applyBorder="1" applyAlignment="1">
      <alignment horizontal="center" vertical="center" wrapText="1"/>
    </xf>
    <xf numFmtId="14" fontId="7" fillId="0" borderId="23" xfId="0" applyNumberFormat="1" applyFont="1" applyFill="1" applyBorder="1" applyAlignment="1">
      <alignment horizontal="center" vertical="center" wrapText="1"/>
    </xf>
    <xf numFmtId="168" fontId="6" fillId="0" borderId="23" xfId="6" applyNumberFormat="1" applyFont="1" applyFill="1" applyBorder="1" applyAlignment="1">
      <alignment horizontal="center" vertical="center" wrapText="1"/>
    </xf>
    <xf numFmtId="168" fontId="6" fillId="0" borderId="23" xfId="1" applyNumberFormat="1" applyFont="1" applyFill="1" applyBorder="1" applyAlignment="1">
      <alignment horizontal="center" vertical="center" wrapText="1"/>
    </xf>
    <xf numFmtId="0" fontId="6" fillId="0" borderId="30" xfId="0" applyFont="1" applyFill="1" applyBorder="1" applyAlignment="1">
      <alignment horizontal="center" vertical="center" wrapText="1"/>
    </xf>
    <xf numFmtId="44" fontId="6" fillId="0" borderId="1" xfId="1" applyFont="1" applyFill="1" applyBorder="1" applyAlignment="1">
      <alignment horizontal="right" vertical="center" wrapText="1"/>
    </xf>
    <xf numFmtId="6" fontId="6" fillId="0" borderId="1" xfId="0" applyNumberFormat="1" applyFont="1" applyFill="1" applyBorder="1" applyAlignment="1">
      <alignment horizontal="right" vertical="center" wrapText="1"/>
    </xf>
    <xf numFmtId="0" fontId="11" fillId="0" borderId="1" xfId="0" applyNumberFormat="1" applyFont="1" applyFill="1" applyBorder="1" applyAlignment="1">
      <alignment horizontal="center" vertical="center" wrapText="1"/>
    </xf>
    <xf numFmtId="15" fontId="11" fillId="0" borderId="1" xfId="0" applyNumberFormat="1" applyFont="1" applyFill="1" applyBorder="1" applyAlignment="1">
      <alignment horizontal="center" vertical="center" wrapText="1"/>
    </xf>
    <xf numFmtId="44" fontId="6" fillId="0" borderId="6" xfId="1" applyFont="1" applyFill="1" applyBorder="1" applyAlignment="1">
      <alignment horizontal="center" vertical="center" wrapText="1"/>
    </xf>
    <xf numFmtId="0" fontId="23" fillId="0" borderId="1" xfId="0" applyFont="1" applyFill="1" applyBorder="1" applyAlignment="1">
      <alignment horizontal="center" vertical="center" wrapText="1"/>
    </xf>
    <xf numFmtId="0" fontId="11" fillId="0" borderId="27" xfId="0" applyFont="1" applyFill="1" applyBorder="1" applyAlignment="1">
      <alignment horizontal="center" vertical="center" wrapText="1"/>
    </xf>
    <xf numFmtId="44" fontId="6" fillId="0" borderId="7" xfId="1" applyFont="1" applyFill="1" applyBorder="1" applyAlignment="1">
      <alignment horizontal="center" vertical="center" wrapText="1"/>
    </xf>
    <xf numFmtId="0" fontId="29" fillId="0" borderId="22" xfId="0" applyFont="1" applyFill="1" applyBorder="1" applyAlignment="1">
      <alignment horizontal="center" vertical="center" wrapText="1"/>
    </xf>
    <xf numFmtId="14" fontId="11" fillId="0" borderId="22" xfId="0" applyNumberFormat="1" applyFont="1" applyFill="1" applyBorder="1" applyAlignment="1">
      <alignment horizontal="center" vertical="center" wrapText="1"/>
    </xf>
    <xf numFmtId="0" fontId="11" fillId="0" borderId="22" xfId="0" applyFont="1" applyFill="1" applyBorder="1" applyAlignment="1">
      <alignment horizontal="center" vertical="center" wrapText="1"/>
    </xf>
    <xf numFmtId="167" fontId="11" fillId="0" borderId="1" xfId="1" applyNumberFormat="1" applyFont="1" applyFill="1" applyBorder="1" applyAlignment="1">
      <alignment vertical="center" wrapText="1"/>
    </xf>
    <xf numFmtId="167" fontId="11" fillId="0" borderId="22" xfId="1" applyNumberFormat="1" applyFont="1" applyFill="1" applyBorder="1" applyAlignment="1">
      <alignment horizontal="center" vertical="center" wrapText="1"/>
    </xf>
    <xf numFmtId="15" fontId="11" fillId="0" borderId="22" xfId="0" applyNumberFormat="1"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29" fillId="0" borderId="23" xfId="0" applyFont="1" applyFill="1" applyBorder="1" applyAlignment="1">
      <alignment horizontal="center" vertical="center" wrapText="1"/>
    </xf>
    <xf numFmtId="14" fontId="11" fillId="0" borderId="23" xfId="0" applyNumberFormat="1" applyFont="1" applyFill="1" applyBorder="1" applyAlignment="1">
      <alignment horizontal="center" vertical="center" wrapText="1"/>
    </xf>
    <xf numFmtId="167" fontId="11" fillId="0" borderId="23" xfId="1" applyNumberFormat="1" applyFont="1" applyFill="1" applyBorder="1" applyAlignment="1">
      <alignment horizontal="center" vertical="center" wrapText="1"/>
    </xf>
    <xf numFmtId="15" fontId="11" fillId="0" borderId="23" xfId="0" applyNumberFormat="1"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37" fillId="0" borderId="18" xfId="0" applyFont="1" applyFill="1" applyBorder="1" applyAlignment="1">
      <alignment vertical="center" wrapText="1"/>
    </xf>
    <xf numFmtId="0" fontId="30" fillId="0" borderId="22" xfId="0" applyFont="1" applyFill="1" applyBorder="1" applyAlignment="1">
      <alignment horizontal="center" vertical="center" wrapText="1"/>
    </xf>
    <xf numFmtId="14" fontId="8" fillId="0" borderId="22" xfId="0" applyNumberFormat="1" applyFont="1" applyFill="1" applyBorder="1" applyAlignment="1">
      <alignment horizontal="center" vertical="center" wrapText="1"/>
    </xf>
    <xf numFmtId="15" fontId="8" fillId="0" borderId="22" xfId="0" applyNumberFormat="1" applyFont="1" applyFill="1" applyBorder="1" applyAlignment="1">
      <alignment horizontal="center" vertical="center" wrapText="1"/>
    </xf>
    <xf numFmtId="0" fontId="36" fillId="0" borderId="22" xfId="0" applyFont="1" applyFill="1" applyBorder="1" applyAlignment="1">
      <alignment horizontal="center" vertical="center" wrapText="1"/>
    </xf>
    <xf numFmtId="0" fontId="8" fillId="0" borderId="28" xfId="0" applyFont="1" applyFill="1" applyBorder="1" applyAlignment="1">
      <alignment horizontal="center" vertical="center" wrapText="1"/>
    </xf>
    <xf numFmtId="167" fontId="6" fillId="0" borderId="38" xfId="1" applyNumberFormat="1" applyFont="1" applyFill="1" applyBorder="1" applyAlignment="1">
      <alignment horizontal="center" vertical="center" wrapText="1"/>
    </xf>
    <xf numFmtId="167" fontId="6" fillId="0" borderId="22" xfId="1" applyNumberFormat="1" applyFont="1" applyFill="1" applyBorder="1" applyAlignment="1">
      <alignment horizontal="center" vertical="center" wrapText="1"/>
    </xf>
    <xf numFmtId="44" fontId="6" fillId="0" borderId="22" xfId="1" applyFont="1" applyFill="1" applyBorder="1" applyAlignment="1">
      <alignment horizontal="center" vertical="center" wrapText="1"/>
    </xf>
    <xf numFmtId="0" fontId="30" fillId="0" borderId="23" xfId="0" applyFont="1" applyFill="1" applyBorder="1" applyAlignment="1">
      <alignment horizontal="center" vertical="center" wrapText="1"/>
    </xf>
    <xf numFmtId="14" fontId="8" fillId="0" borderId="23" xfId="0" applyNumberFormat="1" applyFont="1" applyFill="1" applyBorder="1" applyAlignment="1">
      <alignment horizontal="center" vertical="center" wrapText="1"/>
    </xf>
    <xf numFmtId="15" fontId="8" fillId="0" borderId="23" xfId="0" applyNumberFormat="1" applyFont="1" applyFill="1" applyBorder="1" applyAlignment="1">
      <alignment horizontal="center" vertical="center" wrapText="1"/>
    </xf>
    <xf numFmtId="0" fontId="36" fillId="0" borderId="23" xfId="0" applyFont="1" applyFill="1" applyBorder="1" applyAlignment="1">
      <alignment horizontal="center" vertical="center" wrapText="1"/>
    </xf>
    <xf numFmtId="0" fontId="8" fillId="0" borderId="29" xfId="0" applyFont="1" applyFill="1" applyBorder="1" applyAlignment="1">
      <alignment horizontal="center" vertical="center" wrapText="1"/>
    </xf>
    <xf numFmtId="167" fontId="6" fillId="0" borderId="32" xfId="1" applyNumberFormat="1" applyFont="1" applyFill="1" applyBorder="1" applyAlignment="1">
      <alignment horizontal="center" vertical="center" wrapText="1"/>
    </xf>
    <xf numFmtId="167" fontId="6" fillId="0" borderId="23" xfId="1" applyNumberFormat="1" applyFont="1" applyFill="1" applyBorder="1" applyAlignment="1">
      <alignment horizontal="center" vertical="center" wrapText="1"/>
    </xf>
    <xf numFmtId="44" fontId="6" fillId="0" borderId="23" xfId="1" applyFont="1" applyFill="1" applyBorder="1" applyAlignment="1">
      <alignment horizontal="center" vertical="center" wrapText="1"/>
    </xf>
    <xf numFmtId="167" fontId="7" fillId="0" borderId="7" xfId="1" applyNumberFormat="1" applyFont="1" applyFill="1" applyBorder="1" applyAlignment="1">
      <alignment horizontal="center" vertical="center" wrapText="1"/>
    </xf>
    <xf numFmtId="6" fontId="6" fillId="0" borderId="1" xfId="1" applyNumberFormat="1" applyFont="1" applyFill="1" applyBorder="1" applyAlignment="1">
      <alignment horizontal="center" vertical="center" wrapText="1"/>
    </xf>
    <xf numFmtId="168" fontId="6" fillId="0" borderId="6" xfId="0" applyNumberFormat="1" applyFont="1" applyFill="1" applyBorder="1" applyAlignment="1">
      <alignment vertical="center" wrapText="1"/>
    </xf>
    <xf numFmtId="167" fontId="6" fillId="0" borderId="6" xfId="1" applyNumberFormat="1" applyFont="1" applyFill="1" applyBorder="1" applyAlignment="1">
      <alignment horizontal="center" vertical="center" wrapText="1"/>
    </xf>
    <xf numFmtId="168" fontId="6" fillId="0" borderId="6" xfId="0" applyNumberFormat="1" applyFont="1" applyFill="1" applyBorder="1" applyAlignment="1">
      <alignment horizontal="center" vertical="center" wrapText="1"/>
    </xf>
    <xf numFmtId="0" fontId="7" fillId="0" borderId="20" xfId="0" applyFont="1" applyFill="1" applyBorder="1" applyAlignment="1">
      <alignment vertical="center" wrapText="1"/>
    </xf>
    <xf numFmtId="0" fontId="44" fillId="0" borderId="1" xfId="0" applyFont="1" applyFill="1" applyBorder="1" applyAlignment="1">
      <alignment horizontal="center" vertical="center" wrapText="1"/>
    </xf>
    <xf numFmtId="44" fontId="7" fillId="0" borderId="1" xfId="1" applyFont="1" applyFill="1" applyBorder="1" applyAlignment="1">
      <alignment horizontal="center" vertical="center" wrapText="1"/>
    </xf>
    <xf numFmtId="168" fontId="7" fillId="0" borderId="1" xfId="1" applyNumberFormat="1" applyFont="1" applyFill="1" applyBorder="1" applyAlignment="1">
      <alignment horizontal="center" vertical="center" wrapText="1"/>
    </xf>
    <xf numFmtId="167" fontId="44" fillId="0" borderId="1" xfId="1" applyNumberFormat="1" applyFont="1" applyFill="1" applyBorder="1" applyAlignment="1">
      <alignment horizontal="center" vertical="center" wrapText="1"/>
    </xf>
    <xf numFmtId="0" fontId="44" fillId="0" borderId="1" xfId="0" applyFont="1" applyFill="1" applyBorder="1"/>
    <xf numFmtId="0" fontId="11" fillId="0" borderId="21" xfId="0" applyFont="1" applyFill="1" applyBorder="1" applyAlignment="1">
      <alignment horizontal="justify" vertical="center" wrapText="1"/>
    </xf>
    <xf numFmtId="0" fontId="17" fillId="0" borderId="0" xfId="0" applyFont="1" applyFill="1"/>
    <xf numFmtId="167" fontId="32" fillId="0" borderId="1" xfId="1" applyNumberFormat="1" applyFont="1" applyFill="1" applyBorder="1" applyAlignment="1">
      <alignment horizontal="center" vertical="center" wrapText="1"/>
    </xf>
    <xf numFmtId="167" fontId="17" fillId="0" borderId="1" xfId="1" applyNumberFormat="1" applyFont="1" applyFill="1" applyBorder="1" applyAlignment="1">
      <alignment horizontal="center" vertical="center" wrapText="1"/>
    </xf>
    <xf numFmtId="0" fontId="11" fillId="0" borderId="0" xfId="0" applyFont="1" applyFill="1" applyAlignment="1">
      <alignment horizontal="justify" vertical="center" wrapText="1"/>
    </xf>
    <xf numFmtId="0" fontId="11" fillId="0" borderId="25" xfId="0" applyFont="1" applyFill="1" applyBorder="1" applyAlignment="1">
      <alignment horizontal="justify" vertical="center" wrapText="1"/>
    </xf>
    <xf numFmtId="44" fontId="32" fillId="0" borderId="1" xfId="1" applyFont="1" applyFill="1" applyBorder="1" applyAlignment="1">
      <alignment horizontal="center" vertical="center" wrapText="1"/>
    </xf>
    <xf numFmtId="44" fontId="7" fillId="0" borderId="1" xfId="1" applyNumberFormat="1" applyFont="1" applyFill="1" applyBorder="1" applyAlignment="1">
      <alignment horizontal="center" vertical="center" wrapText="1"/>
    </xf>
    <xf numFmtId="0" fontId="11" fillId="0" borderId="1" xfId="0" applyFont="1" applyFill="1" applyBorder="1" applyAlignment="1">
      <alignment horizontal="justify" vertical="center"/>
    </xf>
    <xf numFmtId="44" fontId="10" fillId="0" borderId="1" xfId="1" applyFont="1" applyFill="1" applyBorder="1" applyAlignment="1">
      <alignment horizontal="center" vertical="center" wrapText="1"/>
    </xf>
    <xf numFmtId="0" fontId="6" fillId="0" borderId="20" xfId="0" applyFont="1" applyFill="1" applyBorder="1" applyAlignment="1">
      <alignment vertical="center" wrapText="1"/>
    </xf>
    <xf numFmtId="0" fontId="11" fillId="0" borderId="0" xfId="0" applyFont="1" applyFill="1" applyAlignment="1">
      <alignment horizontal="center" vertical="center" wrapText="1"/>
    </xf>
    <xf numFmtId="14"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67" fontId="21" fillId="0" borderId="1" xfId="1" applyNumberFormat="1" applyFont="1" applyFill="1" applyBorder="1" applyAlignment="1">
      <alignment horizontal="center" vertical="center" wrapText="1"/>
    </xf>
    <xf numFmtId="15" fontId="21" fillId="0" borderId="1" xfId="0" applyNumberFormat="1" applyFont="1" applyFill="1" applyBorder="1" applyAlignment="1">
      <alignment horizontal="center" vertical="center" wrapText="1"/>
    </xf>
    <xf numFmtId="0" fontId="21" fillId="0" borderId="27" xfId="0" applyFont="1" applyFill="1" applyBorder="1" applyAlignment="1">
      <alignment horizontal="center" vertical="center" wrapText="1"/>
    </xf>
    <xf numFmtId="0" fontId="7" fillId="0" borderId="0" xfId="0" applyFont="1" applyFill="1" applyAlignment="1">
      <alignment vertical="center" wrapText="1"/>
    </xf>
    <xf numFmtId="0" fontId="30" fillId="0" borderId="1"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wrapText="1"/>
    </xf>
    <xf numFmtId="0" fontId="6" fillId="0" borderId="7" xfId="0" applyFont="1" applyFill="1" applyBorder="1" applyAlignment="1">
      <alignment horizontal="center" vertical="center"/>
    </xf>
    <xf numFmtId="44" fontId="6" fillId="0" borderId="1" xfId="1" applyFont="1" applyFill="1" applyBorder="1" applyAlignment="1">
      <alignment horizontal="center" vertical="center"/>
    </xf>
    <xf numFmtId="44" fontId="10" fillId="0" borderId="1" xfId="1" applyFont="1" applyFill="1" applyBorder="1" applyAlignment="1">
      <alignment horizontal="center" vertical="center"/>
    </xf>
    <xf numFmtId="0" fontId="7" fillId="0" borderId="0" xfId="0" applyFont="1" applyFill="1"/>
    <xf numFmtId="167" fontId="7" fillId="0" borderId="5" xfId="1" applyNumberFormat="1" applyFont="1" applyFill="1" applyBorder="1" applyAlignment="1">
      <alignment horizontal="center" vertical="center" wrapText="1"/>
    </xf>
    <xf numFmtId="167" fontId="7" fillId="0" borderId="13"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167" fontId="8" fillId="0" borderId="27" xfId="1" applyNumberFormat="1" applyFont="1" applyFill="1" applyBorder="1" applyAlignment="1">
      <alignment horizontal="center" vertical="center" wrapText="1"/>
    </xf>
    <xf numFmtId="44" fontId="8" fillId="0" borderId="1" xfId="1" applyFont="1" applyFill="1" applyBorder="1" applyAlignment="1">
      <alignment horizontal="center" vertical="center" wrapText="1"/>
    </xf>
    <xf numFmtId="0" fontId="8" fillId="0" borderId="23" xfId="0" applyFont="1" applyFill="1" applyBorder="1" applyAlignment="1">
      <alignment horizontal="left" vertical="center" wrapText="1"/>
    </xf>
    <xf numFmtId="0" fontId="11" fillId="0" borderId="1" xfId="0" applyFont="1" applyFill="1" applyBorder="1" applyAlignment="1" applyProtection="1">
      <alignment horizontal="left" vertical="top" wrapText="1"/>
      <protection locked="0"/>
    </xf>
    <xf numFmtId="168" fontId="14" fillId="0" borderId="1" xfId="0" applyNumberFormat="1" applyFont="1" applyFill="1" applyBorder="1" applyAlignment="1" applyProtection="1">
      <alignment horizontal="right" vertical="center" wrapText="1"/>
      <protection locked="0"/>
    </xf>
    <xf numFmtId="0" fontId="16" fillId="0" borderId="0" xfId="0" applyFont="1" applyFill="1"/>
    <xf numFmtId="15" fontId="8" fillId="0" borderId="7" xfId="0" applyNumberFormat="1" applyFont="1" applyFill="1" applyBorder="1" applyAlignment="1">
      <alignment horizontal="center" vertical="center" wrapText="1"/>
    </xf>
    <xf numFmtId="0" fontId="20" fillId="0" borderId="0" xfId="0" applyFont="1" applyFill="1"/>
    <xf numFmtId="44" fontId="11" fillId="0" borderId="1" xfId="1" applyFont="1" applyFill="1" applyBorder="1" applyAlignment="1">
      <alignment horizontal="right" vertical="center" wrapText="1"/>
    </xf>
    <xf numFmtId="0" fontId="36" fillId="0" borderId="0" xfId="0" applyFont="1" applyFill="1" applyAlignment="1">
      <alignment horizontal="center" vertical="center" wrapText="1"/>
    </xf>
    <xf numFmtId="17" fontId="6" fillId="0" borderId="1" xfId="0" applyNumberFormat="1" applyFont="1" applyFill="1" applyBorder="1" applyAlignment="1">
      <alignment horizontal="center" vertical="center" wrapText="1"/>
    </xf>
    <xf numFmtId="15" fontId="6" fillId="0" borderId="6" xfId="0" applyNumberFormat="1" applyFont="1" applyFill="1" applyBorder="1" applyAlignment="1" applyProtection="1">
      <alignment horizontal="center" vertical="center" wrapText="1"/>
      <protection locked="0"/>
    </xf>
    <xf numFmtId="44" fontId="2" fillId="0" borderId="1" xfId="1" applyFont="1" applyFill="1" applyBorder="1" applyAlignment="1">
      <alignment horizontal="center" vertical="center"/>
    </xf>
    <xf numFmtId="168" fontId="0" fillId="0" borderId="1" xfId="0" applyNumberFormat="1" applyFill="1" applyBorder="1" applyAlignment="1">
      <alignment vertical="center"/>
    </xf>
    <xf numFmtId="44" fontId="11" fillId="0" borderId="22" xfId="1" applyFont="1" applyFill="1" applyBorder="1" applyAlignment="1">
      <alignment horizontal="center" vertical="center" wrapText="1"/>
    </xf>
    <xf numFmtId="0" fontId="47" fillId="0" borderId="1" xfId="0" applyFont="1" applyFill="1" applyBorder="1"/>
    <xf numFmtId="44" fontId="51" fillId="0" borderId="1" xfId="1" applyFont="1" applyFill="1" applyBorder="1" applyAlignment="1">
      <alignment horizontal="center" vertical="center"/>
    </xf>
    <xf numFmtId="168" fontId="14" fillId="0" borderId="1" xfId="0" applyNumberFormat="1" applyFont="1" applyFill="1" applyBorder="1" applyAlignment="1">
      <alignment horizontal="center" vertical="center"/>
    </xf>
    <xf numFmtId="167" fontId="7" fillId="0" borderId="5" xfId="1" applyNumberFormat="1" applyFont="1" applyFill="1" applyBorder="1" applyAlignment="1">
      <alignment horizontal="center" vertical="center" wrapText="1"/>
    </xf>
    <xf numFmtId="44" fontId="6" fillId="0" borderId="22" xfId="1" applyFont="1" applyFill="1" applyBorder="1" applyAlignment="1">
      <alignment horizontal="center" vertical="center" wrapText="1"/>
    </xf>
    <xf numFmtId="44" fontId="2" fillId="0" borderId="22" xfId="1" applyFont="1" applyFill="1" applyBorder="1" applyAlignment="1">
      <alignment horizontal="center" vertical="center"/>
    </xf>
    <xf numFmtId="168" fontId="0" fillId="0" borderId="22" xfId="1" applyNumberFormat="1" applyFont="1" applyFill="1" applyBorder="1" applyAlignment="1">
      <alignment vertical="center"/>
    </xf>
    <xf numFmtId="0" fontId="0" fillId="0" borderId="22" xfId="0" applyFill="1" applyBorder="1"/>
    <xf numFmtId="168" fontId="6" fillId="0" borderId="1" xfId="1" applyNumberFormat="1" applyFont="1" applyFill="1" applyBorder="1" applyAlignment="1">
      <alignment horizontal="center" vertical="center" wrapText="1"/>
    </xf>
    <xf numFmtId="167" fontId="8" fillId="0" borderId="6" xfId="1" applyNumberFormat="1" applyFont="1" applyFill="1" applyBorder="1" applyAlignment="1">
      <alignment horizontal="center" vertical="center" wrapText="1"/>
    </xf>
    <xf numFmtId="44" fontId="6" fillId="0" borderId="23" xfId="1" applyFont="1" applyFill="1" applyBorder="1" applyAlignment="1">
      <alignment horizontal="center" vertical="center" wrapText="1"/>
    </xf>
    <xf numFmtId="44" fontId="2" fillId="0" borderId="1" xfId="1" applyFont="1" applyFill="1" applyBorder="1" applyAlignment="1">
      <alignment vertical="center"/>
    </xf>
    <xf numFmtId="14" fontId="7" fillId="0" borderId="27" xfId="0" applyNumberFormat="1" applyFont="1" applyFill="1" applyBorder="1" applyAlignment="1">
      <alignment horizontal="center" vertical="center" wrapText="1"/>
    </xf>
    <xf numFmtId="0" fontId="7" fillId="0" borderId="33"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0" fillId="0" borderId="0" xfId="0" applyFill="1" applyAlignment="1">
      <alignment wrapText="1"/>
    </xf>
    <xf numFmtId="0" fontId="8" fillId="0" borderId="23" xfId="0" applyFont="1" applyFill="1" applyBorder="1" applyAlignment="1">
      <alignment horizontal="justify" vertical="center" wrapText="1"/>
    </xf>
    <xf numFmtId="0" fontId="6" fillId="0" borderId="13" xfId="0" applyFont="1" applyFill="1" applyBorder="1" applyAlignment="1">
      <alignment horizontal="center" vertical="center" wrapText="1"/>
    </xf>
    <xf numFmtId="14" fontId="7" fillId="0" borderId="23" xfId="0" applyNumberFormat="1" applyFont="1" applyFill="1" applyBorder="1" applyAlignment="1">
      <alignment horizontal="center" vertical="center" wrapText="1"/>
    </xf>
    <xf numFmtId="0" fontId="6" fillId="0" borderId="23" xfId="0" applyFont="1" applyFill="1" applyBorder="1" applyAlignment="1">
      <alignment horizontal="center" vertical="center"/>
    </xf>
    <xf numFmtId="0" fontId="6" fillId="0" borderId="36" xfId="0" applyFont="1" applyFill="1" applyBorder="1" applyAlignment="1">
      <alignment vertical="center" wrapText="1"/>
    </xf>
    <xf numFmtId="0" fontId="48" fillId="0" borderId="1" xfId="0" applyFont="1" applyFill="1" applyBorder="1" applyAlignment="1">
      <alignment vertical="center" wrapText="1"/>
    </xf>
    <xf numFmtId="167" fontId="6" fillId="0" borderId="4" xfId="1" applyNumberFormat="1" applyFont="1" applyFill="1" applyBorder="1" applyAlignment="1">
      <alignment horizontal="center" vertical="center" wrapText="1"/>
    </xf>
    <xf numFmtId="167" fontId="6" fillId="0" borderId="22" xfId="1"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7" xfId="0" applyFont="1" applyFill="1" applyBorder="1" applyAlignment="1">
      <alignment vertical="center" wrapText="1"/>
    </xf>
    <xf numFmtId="0" fontId="46" fillId="0" borderId="1" xfId="0" applyFont="1" applyFill="1" applyBorder="1" applyAlignment="1">
      <alignment horizontal="center" vertical="center" wrapText="1"/>
    </xf>
    <xf numFmtId="15" fontId="11" fillId="0" borderId="7" xfId="0" applyNumberFormat="1" applyFont="1" applyFill="1" applyBorder="1" applyAlignment="1">
      <alignment horizontal="center" vertical="center" wrapText="1"/>
    </xf>
    <xf numFmtId="0" fontId="11" fillId="0" borderId="23" xfId="0" applyFont="1" applyFill="1" applyBorder="1" applyAlignment="1" applyProtection="1">
      <alignment vertical="center" wrapText="1"/>
      <protection locked="0"/>
    </xf>
    <xf numFmtId="15" fontId="7" fillId="0" borderId="11" xfId="0" applyNumberFormat="1" applyFont="1" applyFill="1" applyBorder="1" applyAlignment="1" applyProtection="1">
      <alignment horizontal="center" vertical="center" wrapText="1"/>
      <protection locked="0"/>
    </xf>
    <xf numFmtId="0" fontId="7" fillId="0" borderId="30" xfId="0" applyFont="1" applyFill="1" applyBorder="1" applyAlignment="1">
      <alignment vertical="center" wrapText="1"/>
    </xf>
    <xf numFmtId="0" fontId="11" fillId="0" borderId="6" xfId="0" applyFont="1" applyFill="1" applyBorder="1" applyAlignment="1">
      <alignment horizontal="center" vertical="center" wrapText="1"/>
    </xf>
    <xf numFmtId="0" fontId="40" fillId="0" borderId="22" xfId="0" applyFont="1" applyFill="1" applyBorder="1" applyAlignment="1">
      <alignment horizontal="center" vertical="center" wrapText="1"/>
    </xf>
    <xf numFmtId="0" fontId="0" fillId="0" borderId="22" xfId="0" applyFill="1" applyBorder="1" applyAlignment="1">
      <alignment horizontal="center" vertical="center" wrapText="1"/>
    </xf>
    <xf numFmtId="0" fontId="25" fillId="0" borderId="26"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40" fillId="0" borderId="23" xfId="0" applyFont="1" applyFill="1" applyBorder="1" applyAlignment="1">
      <alignment horizontal="center" vertical="center" wrapText="1"/>
    </xf>
    <xf numFmtId="0" fontId="0" fillId="0" borderId="23" xfId="0" applyFill="1" applyBorder="1" applyAlignment="1">
      <alignment horizontal="center" vertical="center" wrapText="1"/>
    </xf>
    <xf numFmtId="0" fontId="25" fillId="0" borderId="0"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0" fillId="0" borderId="1" xfId="0" applyFill="1" applyBorder="1" applyAlignment="1">
      <alignment horizontal="center" vertical="center"/>
    </xf>
    <xf numFmtId="0" fontId="8" fillId="0" borderId="6" xfId="0" applyFont="1" applyFill="1" applyBorder="1" applyAlignment="1">
      <alignment horizontal="center" vertical="center" wrapText="1"/>
    </xf>
    <xf numFmtId="0" fontId="11" fillId="0" borderId="7" xfId="0" applyFont="1" applyFill="1" applyBorder="1" applyAlignment="1">
      <alignment horizontal="left" vertical="center" wrapText="1"/>
    </xf>
    <xf numFmtId="167" fontId="12" fillId="0" borderId="1" xfId="1" applyNumberFormat="1" applyFont="1" applyFill="1" applyBorder="1" applyAlignment="1">
      <alignment horizontal="center" vertical="center" wrapText="1"/>
    </xf>
    <xf numFmtId="0" fontId="0" fillId="0" borderId="7" xfId="0" applyFill="1" applyBorder="1" applyAlignment="1">
      <alignment horizontal="center" vertical="center"/>
    </xf>
    <xf numFmtId="44" fontId="0" fillId="0" borderId="1" xfId="1" applyFont="1" applyFill="1" applyBorder="1" applyAlignment="1">
      <alignment horizontal="center" vertical="center"/>
    </xf>
    <xf numFmtId="0" fontId="0" fillId="0" borderId="1" xfId="0" applyFill="1" applyBorder="1" applyAlignment="1"/>
    <xf numFmtId="0" fontId="11" fillId="0" borderId="22" xfId="0" applyNumberFormat="1" applyFont="1" applyFill="1" applyBorder="1" applyAlignment="1">
      <alignment horizontal="center" vertical="center" wrapText="1"/>
    </xf>
    <xf numFmtId="0" fontId="0" fillId="0" borderId="31" xfId="0" applyFill="1" applyBorder="1" applyAlignment="1">
      <alignment horizontal="center" vertical="center"/>
    </xf>
    <xf numFmtId="0" fontId="0" fillId="0" borderId="22" xfId="0" applyFill="1" applyBorder="1" applyAlignment="1">
      <alignment horizontal="center" vertical="center"/>
    </xf>
    <xf numFmtId="44" fontId="0" fillId="0" borderId="22" xfId="1" applyFont="1" applyFill="1" applyBorder="1" applyAlignment="1">
      <alignment horizontal="center" vertical="center"/>
    </xf>
    <xf numFmtId="168" fontId="0" fillId="0" borderId="22" xfId="0" applyNumberFormat="1" applyFill="1" applyBorder="1" applyAlignment="1">
      <alignment horizontal="center" vertical="center"/>
    </xf>
    <xf numFmtId="0" fontId="0" fillId="0" borderId="22" xfId="0" applyFill="1" applyBorder="1" applyAlignment="1">
      <alignment horizontal="center"/>
    </xf>
    <xf numFmtId="0" fontId="11" fillId="0" borderId="23" xfId="0" applyNumberFormat="1" applyFont="1" applyFill="1" applyBorder="1" applyAlignment="1">
      <alignment horizontal="center" vertical="center" wrapText="1"/>
    </xf>
    <xf numFmtId="0" fontId="0" fillId="0" borderId="32" xfId="0" applyFill="1" applyBorder="1" applyAlignment="1">
      <alignment horizontal="center" vertical="center" wrapText="1"/>
    </xf>
    <xf numFmtId="0" fontId="0" fillId="0" borderId="23" xfId="0" applyFill="1" applyBorder="1" applyAlignment="1">
      <alignment horizontal="center" vertical="center"/>
    </xf>
    <xf numFmtId="44" fontId="0" fillId="0" borderId="23" xfId="1" applyFont="1" applyFill="1" applyBorder="1" applyAlignment="1">
      <alignment horizontal="center" vertical="center" wrapText="1"/>
    </xf>
    <xf numFmtId="168" fontId="0" fillId="0" borderId="23" xfId="0" applyNumberFormat="1" applyFill="1" applyBorder="1" applyAlignment="1">
      <alignment horizontal="center" vertical="center" wrapText="1"/>
    </xf>
    <xf numFmtId="0" fontId="0" fillId="0" borderId="23" xfId="0" applyFill="1" applyBorder="1" applyAlignment="1">
      <alignment horizontal="center" wrapText="1"/>
    </xf>
    <xf numFmtId="44" fontId="2" fillId="0" borderId="22" xfId="1" applyFont="1" applyFill="1" applyBorder="1" applyAlignment="1">
      <alignment horizontal="center" vertical="center"/>
    </xf>
    <xf numFmtId="44" fontId="0" fillId="0" borderId="22" xfId="1" applyFont="1" applyFill="1" applyBorder="1" applyAlignment="1">
      <alignment vertical="center"/>
    </xf>
    <xf numFmtId="168" fontId="0" fillId="0" borderId="22" xfId="11" applyNumberFormat="1" applyFont="1" applyFill="1" applyBorder="1" applyAlignment="1">
      <alignment horizontal="center" vertical="center"/>
    </xf>
    <xf numFmtId="0" fontId="0" fillId="0" borderId="32" xfId="0" applyFill="1" applyBorder="1" applyAlignment="1">
      <alignment horizontal="center" vertical="center"/>
    </xf>
    <xf numFmtId="0" fontId="0" fillId="0" borderId="23" xfId="0" applyFill="1" applyBorder="1" applyAlignment="1">
      <alignment vertical="center"/>
    </xf>
    <xf numFmtId="168" fontId="0" fillId="0" borderId="23" xfId="11" applyNumberFormat="1" applyFont="1" applyFill="1" applyBorder="1" applyAlignment="1">
      <alignment horizontal="center" vertical="center"/>
    </xf>
    <xf numFmtId="0" fontId="0" fillId="0" borderId="23" xfId="0" applyFill="1" applyBorder="1" applyAlignment="1">
      <alignment horizontal="center"/>
    </xf>
    <xf numFmtId="168" fontId="0" fillId="0" borderId="1" xfId="0" applyNumberFormat="1" applyFill="1" applyBorder="1"/>
    <xf numFmtId="0" fontId="0" fillId="0" borderId="5" xfId="0" applyFill="1" applyBorder="1" applyAlignment="1">
      <alignment horizontal="center" vertical="center"/>
    </xf>
    <xf numFmtId="44" fontId="0" fillId="0" borderId="22" xfId="1" applyFont="1" applyFill="1" applyBorder="1" applyAlignment="1">
      <alignment horizontal="center" vertical="center"/>
    </xf>
    <xf numFmtId="168" fontId="0" fillId="0" borderId="22" xfId="0" applyNumberFormat="1" applyFill="1" applyBorder="1" applyAlignment="1">
      <alignment vertical="center"/>
    </xf>
    <xf numFmtId="0" fontId="42" fillId="0" borderId="1" xfId="0" applyFont="1" applyFill="1" applyBorder="1" applyAlignment="1">
      <alignment horizontal="center" vertical="center" wrapText="1"/>
    </xf>
    <xf numFmtId="0" fontId="43" fillId="0" borderId="0" xfId="0" applyFont="1" applyFill="1"/>
    <xf numFmtId="167" fontId="50" fillId="0" borderId="1" xfId="1" applyNumberFormat="1" applyFont="1" applyFill="1" applyBorder="1" applyAlignment="1">
      <alignment horizontal="center" vertical="center" wrapText="1"/>
    </xf>
    <xf numFmtId="0" fontId="14" fillId="0" borderId="13" xfId="0" applyFont="1" applyFill="1" applyBorder="1" applyAlignment="1">
      <alignment horizontal="center" vertical="center"/>
    </xf>
    <xf numFmtId="44" fontId="14" fillId="0" borderId="23" xfId="1" applyFont="1" applyFill="1" applyBorder="1" applyAlignment="1">
      <alignment horizontal="center" vertical="center"/>
    </xf>
    <xf numFmtId="0" fontId="3" fillId="0" borderId="23" xfId="0" applyFont="1" applyFill="1" applyBorder="1"/>
    <xf numFmtId="44" fontId="0" fillId="0" borderId="7" xfId="1" applyFont="1" applyFill="1" applyBorder="1" applyAlignment="1">
      <alignment horizontal="center" vertical="center"/>
    </xf>
    <xf numFmtId="0" fontId="8" fillId="0" borderId="22" xfId="0" applyFont="1" applyFill="1" applyBorder="1" applyAlignment="1">
      <alignment horizontal="justify" vertical="center" wrapText="1"/>
    </xf>
    <xf numFmtId="14" fontId="7" fillId="0" borderId="22" xfId="0" applyNumberFormat="1" applyFont="1" applyFill="1" applyBorder="1" applyAlignment="1">
      <alignment horizontal="center" vertical="center" wrapText="1"/>
    </xf>
    <xf numFmtId="168" fontId="7" fillId="0" borderId="22" xfId="6" applyNumberFormat="1" applyFont="1" applyFill="1" applyBorder="1" applyAlignment="1">
      <alignment horizontal="right" vertical="center" wrapText="1"/>
    </xf>
    <xf numFmtId="44" fontId="6" fillId="0" borderId="22" xfId="1" applyFont="1" applyFill="1" applyBorder="1" applyAlignment="1">
      <alignment horizontal="right" vertical="center" wrapText="1"/>
    </xf>
    <xf numFmtId="167" fontId="11" fillId="0" borderId="27" xfId="1" applyNumberFormat="1" applyFont="1" applyFill="1" applyBorder="1" applyAlignment="1">
      <alignment horizontal="center" vertical="center" wrapText="1"/>
    </xf>
    <xf numFmtId="0" fontId="11" fillId="0" borderId="22" xfId="0" applyFont="1" applyFill="1" applyBorder="1" applyAlignment="1">
      <alignment horizontal="left" vertical="center" wrapText="1"/>
    </xf>
    <xf numFmtId="14" fontId="6" fillId="0" borderId="1" xfId="0" applyNumberFormat="1" applyFont="1" applyFill="1" applyBorder="1" applyAlignment="1">
      <alignment horizontal="center" vertical="center" wrapText="1"/>
    </xf>
    <xf numFmtId="169" fontId="7" fillId="0" borderId="1" xfId="0" applyNumberFormat="1" applyFont="1" applyFill="1" applyBorder="1" applyAlignment="1">
      <alignment horizontal="center" vertical="center" wrapText="1"/>
    </xf>
    <xf numFmtId="168" fontId="6" fillId="0" borderId="1" xfId="6" applyNumberFormat="1" applyFont="1" applyFill="1" applyBorder="1" applyAlignment="1">
      <alignment horizontal="center" vertical="center" wrapText="1"/>
    </xf>
    <xf numFmtId="44" fontId="11" fillId="0" borderId="1" xfId="1" applyFont="1" applyFill="1" applyBorder="1" applyAlignment="1">
      <alignment vertical="center" wrapText="1"/>
    </xf>
    <xf numFmtId="0" fontId="14" fillId="0" borderId="22" xfId="0" applyFont="1" applyFill="1" applyBorder="1" applyAlignment="1">
      <alignment horizontal="center" wrapText="1"/>
    </xf>
    <xf numFmtId="0" fontId="0" fillId="0" borderId="22" xfId="0" applyFill="1" applyBorder="1" applyAlignment="1">
      <alignment horizontal="center" wrapText="1"/>
    </xf>
    <xf numFmtId="0" fontId="4" fillId="0" borderId="22" xfId="0" applyFont="1" applyFill="1" applyBorder="1" applyAlignment="1">
      <alignment horizontal="center" vertical="center" wrapText="1"/>
    </xf>
    <xf numFmtId="14" fontId="0" fillId="0" borderId="22" xfId="0" applyNumberFormat="1" applyFill="1" applyBorder="1" applyAlignment="1">
      <alignment horizontal="center" vertical="center" wrapText="1"/>
    </xf>
    <xf numFmtId="14" fontId="4" fillId="0" borderId="22" xfId="0" applyNumberFormat="1" applyFont="1" applyFill="1" applyBorder="1" applyAlignment="1">
      <alignment horizontal="center" vertical="center" wrapText="1"/>
    </xf>
    <xf numFmtId="0" fontId="4" fillId="0" borderId="28" xfId="0" applyFont="1" applyFill="1" applyBorder="1" applyAlignment="1">
      <alignment horizontal="center" vertical="center" wrapText="1"/>
    </xf>
    <xf numFmtId="0" fontId="0" fillId="0" borderId="31" xfId="0" applyFill="1" applyBorder="1" applyAlignment="1">
      <alignment horizontal="center" wrapText="1"/>
    </xf>
    <xf numFmtId="0" fontId="11" fillId="0" borderId="23" xfId="0" applyFont="1" applyFill="1" applyBorder="1" applyAlignment="1">
      <alignment horizontal="left" vertical="center" wrapText="1"/>
    </xf>
    <xf numFmtId="14" fontId="6" fillId="0" borderId="23" xfId="0" applyNumberFormat="1" applyFont="1" applyFill="1" applyBorder="1" applyAlignment="1">
      <alignment horizontal="center" vertical="center" wrapText="1"/>
    </xf>
    <xf numFmtId="0" fontId="6" fillId="0" borderId="23" xfId="0" applyFont="1" applyFill="1" applyBorder="1" applyAlignment="1">
      <alignment horizontal="center" wrapText="1"/>
    </xf>
    <xf numFmtId="168" fontId="0" fillId="0" borderId="23" xfId="6" applyNumberFormat="1" applyFont="1" applyFill="1" applyBorder="1" applyAlignment="1">
      <alignment horizontal="center" vertical="center"/>
    </xf>
    <xf numFmtId="168" fontId="0" fillId="0" borderId="23" xfId="0" applyNumberFormat="1" applyFill="1" applyBorder="1" applyAlignment="1">
      <alignment horizontal="center" vertical="center"/>
    </xf>
    <xf numFmtId="44" fontId="8" fillId="0" borderId="1" xfId="1" applyFont="1" applyFill="1" applyBorder="1" applyAlignment="1">
      <alignment vertical="center" wrapText="1"/>
    </xf>
    <xf numFmtId="0" fontId="14" fillId="0" borderId="23" xfId="0" applyFont="1" applyFill="1" applyBorder="1" applyAlignment="1">
      <alignment horizontal="center" wrapText="1"/>
    </xf>
    <xf numFmtId="167" fontId="8" fillId="0" borderId="1" xfId="1" applyNumberFormat="1" applyFont="1" applyFill="1" applyBorder="1" applyAlignment="1">
      <alignment vertical="center" wrapText="1"/>
    </xf>
    <xf numFmtId="0" fontId="0" fillId="0" borderId="29" xfId="0" applyFill="1" applyBorder="1" applyAlignment="1">
      <alignment horizontal="center" vertical="center" wrapText="1"/>
    </xf>
    <xf numFmtId="0" fontId="0" fillId="0" borderId="32" xfId="0" applyFill="1" applyBorder="1" applyAlignment="1">
      <alignment horizontal="center" wrapText="1"/>
    </xf>
    <xf numFmtId="0" fontId="11" fillId="0" borderId="22" xfId="0" applyFont="1" applyFill="1" applyBorder="1" applyAlignment="1">
      <alignment horizontal="justify" vertical="center" wrapText="1"/>
    </xf>
    <xf numFmtId="0" fontId="7" fillId="0" borderId="33" xfId="0" applyFont="1" applyFill="1" applyBorder="1" applyAlignment="1">
      <alignment vertical="center" wrapText="1"/>
    </xf>
    <xf numFmtId="0" fontId="26" fillId="0" borderId="1" xfId="0" applyFont="1" applyFill="1" applyBorder="1" applyAlignment="1">
      <alignment horizontal="center" vertical="center"/>
    </xf>
    <xf numFmtId="0" fontId="7" fillId="0" borderId="22" xfId="0" applyFont="1" applyFill="1" applyBorder="1" applyAlignment="1">
      <alignment vertical="center" wrapText="1"/>
    </xf>
    <xf numFmtId="0" fontId="4" fillId="0" borderId="7" xfId="0" applyFont="1" applyFill="1" applyBorder="1" applyAlignment="1">
      <alignment horizontal="center" vertical="center"/>
    </xf>
    <xf numFmtId="44" fontId="0" fillId="0" borderId="1" xfId="1" applyFont="1" applyFill="1" applyBorder="1" applyAlignment="1">
      <alignment vertical="center"/>
    </xf>
    <xf numFmtId="0" fontId="57" fillId="0" borderId="7" xfId="0" applyFont="1" applyFill="1" applyBorder="1" applyAlignment="1">
      <alignment horizontal="center" vertical="center"/>
    </xf>
    <xf numFmtId="0" fontId="57" fillId="0" borderId="1" xfId="0" applyFont="1" applyFill="1" applyBorder="1" applyAlignment="1">
      <alignment horizontal="center" vertical="center"/>
    </xf>
    <xf numFmtId="168" fontId="57" fillId="0" borderId="1" xfId="0" applyNumberFormat="1" applyFont="1" applyFill="1" applyBorder="1" applyAlignment="1">
      <alignment vertical="center"/>
    </xf>
    <xf numFmtId="0" fontId="57" fillId="0" borderId="1" xfId="0" applyFont="1" applyFill="1" applyBorder="1"/>
    <xf numFmtId="168" fontId="6" fillId="0" borderId="22" xfId="6" applyNumberFormat="1" applyFont="1" applyFill="1" applyBorder="1" applyAlignment="1">
      <alignment horizontal="right" vertical="center" wrapText="1"/>
    </xf>
    <xf numFmtId="44" fontId="7" fillId="0" borderId="22" xfId="1" applyFont="1" applyFill="1" applyBorder="1" applyAlignment="1">
      <alignment horizontal="right" vertical="center" wrapText="1"/>
    </xf>
    <xf numFmtId="168" fontId="0" fillId="0" borderId="1" xfId="0" applyNumberFormat="1" applyFill="1" applyBorder="1" applyAlignment="1">
      <alignment vertical="center" wrapText="1"/>
    </xf>
    <xf numFmtId="168" fontId="0" fillId="0" borderId="1" xfId="0" applyNumberFormat="1" applyFill="1" applyBorder="1" applyAlignment="1">
      <alignment horizontal="center" vertical="center"/>
    </xf>
    <xf numFmtId="168" fontId="0" fillId="0" borderId="1" xfId="0" applyNumberFormat="1" applyFill="1" applyBorder="1" applyAlignment="1">
      <alignment horizontal="center" vertical="center" wrapText="1"/>
    </xf>
    <xf numFmtId="44" fontId="0" fillId="0" borderId="1" xfId="1" applyFont="1" applyFill="1" applyBorder="1" applyAlignment="1">
      <alignment horizontal="center" vertical="center" wrapText="1"/>
    </xf>
    <xf numFmtId="0" fontId="0" fillId="0" borderId="1" xfId="1" applyNumberFormat="1" applyFont="1" applyFill="1" applyBorder="1"/>
    <xf numFmtId="0" fontId="11" fillId="0" borderId="1" xfId="0" applyFont="1" applyFill="1" applyBorder="1" applyAlignment="1">
      <alignment horizontal="center" vertical="center" wrapText="1"/>
    </xf>
    <xf numFmtId="172" fontId="7" fillId="0" borderId="1" xfId="0" applyNumberFormat="1" applyFont="1" applyFill="1" applyBorder="1" applyAlignment="1">
      <alignment horizontal="center" vertical="center" wrapText="1"/>
    </xf>
    <xf numFmtId="167" fontId="11" fillId="0" borderId="28" xfId="1" applyNumberFormat="1" applyFont="1" applyFill="1" applyBorder="1" applyAlignment="1">
      <alignment horizontal="center" vertical="center" wrapText="1"/>
    </xf>
    <xf numFmtId="167" fontId="11" fillId="0" borderId="11" xfId="1" applyNumberFormat="1" applyFont="1" applyFill="1" applyBorder="1" applyAlignment="1">
      <alignment horizontal="center" vertical="center" wrapText="1"/>
    </xf>
    <xf numFmtId="0" fontId="0" fillId="0" borderId="8" xfId="0" applyFill="1" applyBorder="1" applyAlignment="1">
      <alignment horizontal="center"/>
    </xf>
    <xf numFmtId="0" fontId="29"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7" xfId="0" applyFont="1" applyFill="1" applyBorder="1" applyAlignment="1">
      <alignment horizontal="center" vertical="center" wrapText="1"/>
    </xf>
    <xf numFmtId="44" fontId="8" fillId="0" borderId="22" xfId="1" applyFont="1" applyFill="1" applyBorder="1" applyAlignment="1">
      <alignment horizontal="center" vertical="center" wrapText="1"/>
    </xf>
    <xf numFmtId="44" fontId="8" fillId="0" borderId="1" xfId="1" applyFont="1" applyFill="1" applyBorder="1" applyAlignment="1">
      <alignment horizontal="center" vertical="center" wrapText="1"/>
    </xf>
    <xf numFmtId="0" fontId="0" fillId="0" borderId="33" xfId="0" applyFill="1" applyBorder="1" applyAlignment="1">
      <alignment horizontal="center"/>
    </xf>
    <xf numFmtId="0" fontId="11" fillId="0" borderId="27" xfId="0" applyFont="1" applyFill="1" applyBorder="1" applyAlignment="1">
      <alignment horizontal="center" vertical="center" wrapText="1"/>
    </xf>
    <xf numFmtId="0" fontId="11" fillId="0" borderId="7" xfId="0" applyFont="1" applyFill="1" applyBorder="1" applyAlignment="1">
      <alignment horizontal="center" vertical="center" wrapText="1"/>
    </xf>
    <xf numFmtId="44" fontId="11" fillId="0" borderId="1" xfId="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41" fillId="0" borderId="5" xfId="0" applyFont="1" applyFill="1" applyBorder="1" applyAlignment="1">
      <alignment horizontal="center" vertical="center" wrapText="1"/>
    </xf>
    <xf numFmtId="171" fontId="7" fillId="0" borderId="22" xfId="0" applyNumberFormat="1" applyFont="1" applyFill="1" applyBorder="1" applyAlignment="1">
      <alignment horizontal="center" vertical="center" wrapText="1"/>
    </xf>
    <xf numFmtId="167" fontId="11" fillId="0" borderId="3" xfId="1" applyNumberFormat="1" applyFont="1" applyFill="1" applyBorder="1" applyAlignment="1">
      <alignment horizontal="center" vertical="center" wrapText="1"/>
    </xf>
    <xf numFmtId="0" fontId="41" fillId="0" borderId="13" xfId="0" applyFont="1" applyFill="1" applyBorder="1" applyAlignment="1">
      <alignment horizontal="center" vertical="center" wrapText="1"/>
    </xf>
    <xf numFmtId="0" fontId="58" fillId="0" borderId="1" xfId="0" applyFont="1" applyFill="1" applyBorder="1"/>
    <xf numFmtId="164" fontId="0" fillId="0" borderId="1" xfId="12" applyFont="1" applyFill="1" applyBorder="1" applyAlignment="1">
      <alignment horizontal="center" vertical="center"/>
    </xf>
    <xf numFmtId="0" fontId="23" fillId="0" borderId="1" xfId="0" applyFont="1" applyFill="1" applyBorder="1" applyAlignment="1">
      <alignment horizontal="left" vertical="center" wrapText="1"/>
    </xf>
    <xf numFmtId="0" fontId="8" fillId="0" borderId="22"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44" fontId="0" fillId="0" borderId="23" xfId="1" applyFont="1" applyFill="1" applyBorder="1" applyAlignment="1">
      <alignment horizontal="center" vertical="center"/>
    </xf>
    <xf numFmtId="168" fontId="7" fillId="0" borderId="1" xfId="6" applyNumberFormat="1" applyFont="1" applyFill="1" applyBorder="1" applyAlignment="1">
      <alignment horizontal="center" vertical="center" wrapText="1"/>
    </xf>
    <xf numFmtId="0" fontId="8" fillId="0" borderId="22" xfId="0" applyNumberFormat="1" applyFont="1" applyFill="1" applyBorder="1" applyAlignment="1">
      <alignment horizontal="center" vertical="center" wrapText="1"/>
    </xf>
    <xf numFmtId="167" fontId="8" fillId="0" borderId="1" xfId="1" applyNumberFormat="1" applyFont="1" applyFill="1" applyBorder="1" applyAlignment="1">
      <alignment horizontal="center" vertical="center" wrapText="1"/>
    </xf>
    <xf numFmtId="0" fontId="0" fillId="0" borderId="5" xfId="0" applyFill="1" applyBorder="1" applyAlignment="1">
      <alignment horizontal="center" vertical="center"/>
    </xf>
    <xf numFmtId="0" fontId="8" fillId="0" borderId="23" xfId="0" applyNumberFormat="1" applyFont="1" applyFill="1" applyBorder="1" applyAlignment="1">
      <alignment horizontal="center" vertical="center" wrapText="1"/>
    </xf>
    <xf numFmtId="167" fontId="8" fillId="0" borderId="11" xfId="1" applyNumberFormat="1" applyFont="1" applyFill="1" applyBorder="1" applyAlignment="1">
      <alignment horizontal="center" vertical="center" wrapText="1"/>
    </xf>
    <xf numFmtId="0" fontId="0" fillId="0" borderId="13" xfId="0" applyFill="1" applyBorder="1" applyAlignment="1">
      <alignment horizontal="center" vertical="center"/>
    </xf>
    <xf numFmtId="0" fontId="29" fillId="0" borderId="22" xfId="0" applyFont="1" applyFill="1" applyBorder="1" applyAlignment="1">
      <alignment horizontal="center" vertical="center" wrapText="1"/>
    </xf>
    <xf numFmtId="14" fontId="11" fillId="0" borderId="22" xfId="0" applyNumberFormat="1" applyFont="1" applyFill="1" applyBorder="1" applyAlignment="1">
      <alignment horizontal="center" vertical="center" wrapText="1"/>
    </xf>
    <xf numFmtId="0" fontId="11" fillId="0" borderId="22" xfId="0" applyFont="1" applyFill="1" applyBorder="1" applyAlignment="1">
      <alignment vertical="center" wrapText="1"/>
    </xf>
    <xf numFmtId="0" fontId="11" fillId="0" borderId="22"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2" xfId="0" applyNumberFormat="1" applyFont="1" applyFill="1" applyBorder="1" applyAlignment="1">
      <alignment horizontal="center" vertical="center" wrapText="1"/>
    </xf>
    <xf numFmtId="15" fontId="8" fillId="0" borderId="22" xfId="0" applyNumberFormat="1" applyFont="1" applyFill="1" applyBorder="1" applyAlignment="1">
      <alignment horizontal="center" vertical="center" wrapText="1"/>
    </xf>
    <xf numFmtId="168" fontId="0" fillId="0" borderId="22" xfId="0" applyNumberFormat="1" applyFill="1" applyBorder="1" applyAlignment="1">
      <alignment horizontal="center" vertical="center"/>
    </xf>
    <xf numFmtId="0" fontId="8" fillId="0" borderId="22" xfId="0" applyFont="1" applyFill="1" applyBorder="1" applyAlignment="1">
      <alignment wrapText="1"/>
    </xf>
    <xf numFmtId="0" fontId="8" fillId="0" borderId="7" xfId="0" applyFont="1" applyFill="1" applyBorder="1" applyAlignment="1">
      <alignment horizontal="center" vertical="center" wrapText="1"/>
    </xf>
    <xf numFmtId="0" fontId="30" fillId="0" borderId="0" xfId="0" applyFont="1" applyFill="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8" fillId="0" borderId="22" xfId="1" applyNumberFormat="1" applyFont="1" applyFill="1" applyBorder="1" applyAlignment="1">
      <alignment horizontal="center" vertical="center" wrapText="1"/>
    </xf>
    <xf numFmtId="44" fontId="0" fillId="0" borderId="22" xfId="1" applyFont="1" applyFill="1" applyBorder="1" applyAlignment="1">
      <alignment horizontal="center" vertical="center" wrapText="1"/>
    </xf>
    <xf numFmtId="0" fontId="8" fillId="0" borderId="23" xfId="1" applyNumberFormat="1" applyFont="1" applyFill="1" applyBorder="1" applyAlignment="1">
      <alignment horizontal="center" vertical="center" wrapText="1"/>
    </xf>
    <xf numFmtId="0" fontId="11" fillId="0" borderId="0" xfId="0" applyFont="1" applyFill="1" applyAlignment="1">
      <alignment horizontal="left" vertical="center" wrapText="1"/>
    </xf>
    <xf numFmtId="0" fontId="4" fillId="0" borderId="1" xfId="0" applyFont="1" applyFill="1" applyBorder="1" applyAlignment="1">
      <alignment horizontal="center" vertical="center"/>
    </xf>
    <xf numFmtId="14" fontId="6" fillId="0" borderId="3" xfId="0" applyNumberFormat="1"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0" fontId="7" fillId="0" borderId="6" xfId="0" applyFont="1" applyFill="1" applyBorder="1" applyAlignment="1">
      <alignment vertical="center" wrapText="1"/>
    </xf>
    <xf numFmtId="0" fontId="0" fillId="0" borderId="22" xfId="0" applyFill="1" applyBorder="1" applyAlignment="1"/>
    <xf numFmtId="14" fontId="6" fillId="0" borderId="11" xfId="0" applyNumberFormat="1" applyFont="1" applyFill="1" applyBorder="1" applyAlignment="1">
      <alignment horizontal="center" vertical="center" wrapText="1"/>
    </xf>
    <xf numFmtId="14" fontId="6" fillId="0" borderId="13" xfId="0" applyNumberFormat="1" applyFont="1" applyFill="1" applyBorder="1" applyAlignment="1">
      <alignment horizontal="center" vertical="center" wrapText="1"/>
    </xf>
    <xf numFmtId="0" fontId="0" fillId="0" borderId="23" xfId="0" applyFill="1" applyBorder="1" applyAlignment="1"/>
    <xf numFmtId="0" fontId="8" fillId="0" borderId="22" xfId="0" applyFont="1" applyFill="1" applyBorder="1" applyAlignment="1">
      <alignment horizontal="left" vertical="center" wrapText="1"/>
    </xf>
    <xf numFmtId="171" fontId="7" fillId="0" borderId="22"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3" fillId="0" borderId="1" xfId="0" applyFont="1" applyFill="1" applyBorder="1"/>
    <xf numFmtId="0" fontId="11" fillId="0" borderId="22" xfId="0" applyFont="1" applyFill="1" applyBorder="1" applyAlignment="1" applyProtection="1">
      <alignment vertical="center" wrapText="1"/>
      <protection locked="0"/>
    </xf>
    <xf numFmtId="15" fontId="7" fillId="0" borderId="3" xfId="0" applyNumberFormat="1" applyFont="1" applyFill="1" applyBorder="1" applyAlignment="1" applyProtection="1">
      <alignment horizontal="center" vertical="center" wrapText="1"/>
      <protection locked="0"/>
    </xf>
    <xf numFmtId="0" fontId="8" fillId="0" borderId="0" xfId="0" applyFont="1" applyFill="1" applyBorder="1" applyAlignment="1">
      <alignment horizontal="justify" vertical="center"/>
    </xf>
    <xf numFmtId="0" fontId="0" fillId="0" borderId="22" xfId="1" applyNumberFormat="1" applyFont="1" applyFill="1" applyBorder="1" applyAlignment="1">
      <alignment wrapText="1"/>
    </xf>
  </cellXfs>
  <cellStyles count="14">
    <cellStyle name="Énfasis1" xfId="2" builtinId="29"/>
    <cellStyle name="Hipervínculo" xfId="3" builtinId="8"/>
    <cellStyle name="Millares [0]" xfId="6" builtinId="6"/>
    <cellStyle name="Millares 2" xfId="8"/>
    <cellStyle name="Millares 3" xfId="9"/>
    <cellStyle name="Moneda" xfId="1" builtinId="4"/>
    <cellStyle name="Moneda [0]" xfId="12" builtinId="7"/>
    <cellStyle name="Moneda 2" xfId="10"/>
    <cellStyle name="Moneda 3" xfId="13"/>
    <cellStyle name="Normal" xfId="0" builtinId="0"/>
    <cellStyle name="Normal 2" xfId="7"/>
    <cellStyle name="Normal 3" xfId="5"/>
    <cellStyle name="Normal 6" xfId="4"/>
    <cellStyle name="Porcentaje" xfId="11" builtinId="5"/>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yara\Mis%20documentos\BASE%20DE%20DATOS%20CONTRATOS\BASES%20CONTRATOS\CUADRO%20DE%20REPARTO%20GGC%20Y%20CUADRO%20DE%20SEGUIMIENTO%20A%20LOS%20CONTRATOS%202016%20T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yara\Mis%20documentos\BASE%20DE%20DATOS%20CONTRATOS\BASES%20CONTRATOS\CUADRO%20DE%20REPARTO%20GGC%20Y%20CUADRO%20DE%20SEGUIMIENTO%20A%20LOS%20CONTRATOS%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aksa\bdactiva\fyara\Mis%20documentos\BASE%20DE%20DATOS%20CONTRATOS\BASES%20CONTRATOS\CUADRO%20DE%20REPARTO%20GGC%20Y%20CUADRO%20DE%20SEGUIMIENTO%20A%20LOS%20CONTRATOS%202016%20T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aksa\bdactiva\omateus\Mis%20documentos\DAFP\2016\EJECUCION%20CIERRE%20MES\PARA%20PUBLICAR\TABLERO%20DE%20CONTROL\MARZO%202016\COMPROMISO%20TABL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EGUIMIENTO CONTRATOS 2015 (2)"/>
      <sheetName val="TABLA DINAMICA"/>
      <sheetName val="SEGUIMIENTO CONTRATOS 2016"/>
      <sheetName val="LISTAS"/>
      <sheetName val="PROCESOS DE SELECCION 2016"/>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EGUIMIENTO CONTRATOS 2015 (2)"/>
      <sheetName val="SEGUIMIENTO CONTRATOS 2016"/>
      <sheetName val="LISTAS"/>
      <sheetName val="PROCESOS DE SELECCION 2016"/>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6"/>
      <sheetName val="LISTAS"/>
      <sheetName val="PROCESOS DE SELECCION 2016"/>
      <sheetName val="SEGUIMIENTO CONTRATOS 2015 (2)"/>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Exportar (36)"/>
      <sheetName val="Hoja4"/>
      <sheetName val="LISTAS"/>
    </sheetNames>
    <sheetDataSet>
      <sheetData sheetId="0"/>
      <sheetData sheetId="1"/>
      <sheetData sheetId="2"/>
      <sheetData sheetId="3">
        <row r="1">
          <cell r="A1" t="str">
            <v>10116 C-123-1000-4-0-0000000</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f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O315"/>
  <sheetViews>
    <sheetView showGridLines="0" tabSelected="1" zoomScale="10" zoomScaleNormal="10" zoomScaleSheetLayoutView="86" workbookViewId="0">
      <selection activeCell="A21" sqref="A21:XFD300"/>
    </sheetView>
  </sheetViews>
  <sheetFormatPr baseColWidth="10" defaultColWidth="0" defaultRowHeight="0" customHeight="1" zeroHeight="1" x14ac:dyDescent="0.25"/>
  <cols>
    <col min="1" max="1" width="8.5703125" style="179" customWidth="1"/>
    <col min="2" max="2" width="26" style="180" customWidth="1"/>
    <col min="3" max="3" width="33.28515625" style="180" customWidth="1"/>
    <col min="4" max="4" width="76.28515625" style="181" customWidth="1"/>
    <col min="5" max="5" width="17.7109375" style="174" customWidth="1"/>
    <col min="6" max="6" width="15.5703125" style="174" customWidth="1"/>
    <col min="7" max="7" width="22.28515625" style="182" customWidth="1"/>
    <col min="8" max="8" width="18.5703125" style="180" customWidth="1"/>
    <col min="9" max="9" width="27.7109375" style="174" customWidth="1"/>
    <col min="10" max="10" width="30.140625" style="182" customWidth="1"/>
    <col min="11" max="11" width="23" style="182" customWidth="1"/>
    <col min="12" max="12" width="37" style="183" customWidth="1"/>
    <col min="13" max="13" width="36.7109375" style="184" customWidth="1"/>
    <col min="14" max="14" width="13.85546875" style="182" customWidth="1"/>
    <col min="15" max="15" width="12.140625" style="182" customWidth="1"/>
    <col min="16" max="16" width="36.140625" style="174" customWidth="1"/>
    <col min="17" max="17" width="3" style="174" customWidth="1"/>
    <col min="18" max="18" width="20" style="174" customWidth="1"/>
    <col min="19" max="19" width="45.5703125" style="176" customWidth="1"/>
    <col min="20" max="20" width="18.28515625" style="174" customWidth="1"/>
    <col min="21" max="21" width="66.140625" style="174" customWidth="1"/>
    <col min="22" max="22" width="24.42578125" style="174" customWidth="1"/>
    <col min="23" max="23" width="37.140625" style="174" customWidth="1"/>
    <col min="24" max="24" width="33.42578125" style="174" customWidth="1"/>
    <col min="25" max="26" width="36.42578125" style="174" customWidth="1"/>
    <col min="27" max="27" width="94.85546875" style="174" customWidth="1"/>
    <col min="28" max="28" width="30.140625" style="174" customWidth="1"/>
    <col min="29" max="29" width="35" style="174" customWidth="1"/>
    <col min="30" max="30" width="26.28515625" style="174" customWidth="1"/>
    <col min="31" max="31" width="38.85546875" style="174" customWidth="1"/>
    <col min="32" max="32" width="23.42578125" style="174" customWidth="1"/>
    <col min="33" max="33" width="25" style="174" customWidth="1"/>
    <col min="34" max="34" width="29.140625" style="174" customWidth="1"/>
    <col min="35" max="35" width="24.7109375" style="174" customWidth="1"/>
    <col min="36" max="36" width="25.5703125" style="174" customWidth="1"/>
    <col min="37" max="37" width="24" style="174" customWidth="1"/>
    <col min="38" max="38" width="41.140625" style="177" customWidth="1"/>
    <col min="39" max="39" width="24.5703125" style="174" customWidth="1"/>
    <col min="40" max="40" width="25.7109375" style="174" customWidth="1"/>
    <col min="41" max="41" width="26.28515625" style="174" customWidth="1"/>
    <col min="42" max="42" width="30.85546875" style="174" customWidth="1"/>
    <col min="43" max="43" width="29.42578125" style="174" customWidth="1"/>
    <col min="44" max="44" width="26.5703125" style="174" customWidth="1"/>
    <col min="45" max="45" width="28.140625" style="174" customWidth="1"/>
    <col min="46" max="46" width="29" style="174" customWidth="1"/>
    <col min="47" max="47" width="23.5703125" style="174" customWidth="1"/>
    <col min="48" max="48" width="23.85546875" style="174" customWidth="1"/>
    <col min="49" max="50" width="23.28515625" style="174" customWidth="1"/>
    <col min="51" max="51" width="23.85546875" style="174" customWidth="1"/>
    <col min="52" max="52" width="23" style="174" customWidth="1"/>
    <col min="53" max="53" width="28.28515625" style="174" customWidth="1"/>
    <col min="54" max="274" width="11.42578125" style="174" hidden="1" customWidth="1"/>
    <col min="275" max="275" width="0" style="174" hidden="1" customWidth="1"/>
    <col min="276" max="16384" width="11.42578125" style="174" hidden="1"/>
  </cols>
  <sheetData>
    <row r="1" spans="1:50" s="6" customFormat="1" ht="26.25" x14ac:dyDescent="0.4">
      <c r="A1" s="97"/>
      <c r="B1" s="1"/>
      <c r="C1" s="2"/>
      <c r="D1" s="106"/>
      <c r="E1" s="2"/>
      <c r="F1" s="2"/>
      <c r="G1" s="2"/>
      <c r="H1" s="2"/>
      <c r="I1" s="2"/>
      <c r="J1" s="192"/>
      <c r="K1" s="2"/>
      <c r="L1" s="15"/>
      <c r="M1" s="16"/>
      <c r="N1" s="2"/>
      <c r="O1" s="2"/>
      <c r="P1" s="3"/>
      <c r="Q1" s="4"/>
      <c r="R1" s="4"/>
      <c r="S1" s="107"/>
      <c r="T1" s="5"/>
      <c r="U1" s="4"/>
      <c r="V1" s="4"/>
      <c r="W1" s="4"/>
      <c r="X1" s="4"/>
      <c r="Y1" s="4"/>
      <c r="Z1" s="4"/>
      <c r="AA1" s="4"/>
      <c r="AB1" s="4"/>
      <c r="AC1" s="4"/>
      <c r="AD1" s="4"/>
      <c r="AE1" s="4"/>
      <c r="AF1" s="4"/>
      <c r="AG1" s="4"/>
      <c r="AH1" s="4"/>
      <c r="AI1" s="4"/>
      <c r="AJ1" s="4"/>
      <c r="AK1" s="4"/>
      <c r="AL1" s="108"/>
      <c r="AM1" s="4"/>
      <c r="AN1" s="4"/>
      <c r="AO1" s="4"/>
      <c r="AP1" s="4"/>
      <c r="AQ1" s="4"/>
      <c r="AR1" s="4"/>
      <c r="AS1" s="4"/>
      <c r="AT1" s="4"/>
      <c r="AU1" s="4"/>
      <c r="AV1" s="4"/>
      <c r="AW1" s="4"/>
      <c r="AX1" s="4"/>
    </row>
    <row r="2" spans="1:50" s="6" customFormat="1" ht="26.25" customHeight="1" x14ac:dyDescent="0.4">
      <c r="A2" s="98"/>
      <c r="B2" s="280" t="s">
        <v>0</v>
      </c>
      <c r="C2" s="280"/>
      <c r="D2" s="280"/>
      <c r="E2" s="280"/>
      <c r="F2" s="280"/>
      <c r="G2" s="280"/>
      <c r="H2" s="280"/>
      <c r="I2" s="280"/>
      <c r="J2" s="280"/>
      <c r="K2" s="280"/>
      <c r="L2" s="280"/>
      <c r="M2" s="280"/>
      <c r="N2" s="280"/>
      <c r="O2" s="280"/>
      <c r="P2" s="280"/>
      <c r="Q2" s="4"/>
      <c r="R2" s="4"/>
      <c r="S2" s="107"/>
      <c r="T2" s="5"/>
      <c r="U2" s="4"/>
      <c r="V2" s="4"/>
      <c r="W2" s="4"/>
      <c r="X2" s="4"/>
      <c r="Y2" s="4"/>
      <c r="Z2" s="4"/>
      <c r="AA2" s="4"/>
      <c r="AB2" s="4"/>
      <c r="AC2" s="4"/>
      <c r="AD2" s="4"/>
      <c r="AE2" s="4"/>
      <c r="AF2" s="4"/>
      <c r="AG2" s="4"/>
      <c r="AH2" s="4"/>
      <c r="AI2" s="4"/>
      <c r="AJ2" s="4"/>
      <c r="AK2" s="4"/>
      <c r="AL2" s="108"/>
      <c r="AM2" s="4"/>
      <c r="AN2" s="4"/>
      <c r="AO2" s="4"/>
      <c r="AP2" s="4"/>
      <c r="AQ2" s="4"/>
      <c r="AR2" s="4"/>
      <c r="AS2" s="4"/>
      <c r="AT2" s="4"/>
      <c r="AU2" s="4"/>
      <c r="AV2" s="4"/>
      <c r="AW2" s="4"/>
      <c r="AX2" s="4"/>
    </row>
    <row r="3" spans="1:50" s="6" customFormat="1" ht="26.25" x14ac:dyDescent="0.4">
      <c r="A3" s="97"/>
      <c r="B3" s="1"/>
      <c r="C3" s="165"/>
      <c r="D3" s="109"/>
      <c r="E3" s="2"/>
      <c r="F3" s="2"/>
      <c r="G3" s="2"/>
      <c r="H3" s="2"/>
      <c r="I3" s="2"/>
      <c r="J3" s="192"/>
      <c r="K3" s="2"/>
      <c r="L3" s="15"/>
      <c r="M3" s="16"/>
      <c r="N3" s="2"/>
      <c r="O3" s="2"/>
      <c r="P3" s="3"/>
      <c r="Q3" s="4"/>
      <c r="R3" s="4"/>
      <c r="S3" s="107"/>
      <c r="T3" s="5"/>
      <c r="U3" s="4"/>
      <c r="V3" s="4"/>
      <c r="W3" s="4"/>
      <c r="X3" s="4"/>
      <c r="Y3" s="4"/>
      <c r="Z3" s="4"/>
      <c r="AA3" s="4"/>
      <c r="AB3" s="4"/>
      <c r="AC3" s="4"/>
      <c r="AD3" s="4"/>
      <c r="AE3" s="4"/>
      <c r="AF3" s="4"/>
      <c r="AG3" s="4"/>
      <c r="AH3" s="4"/>
      <c r="AI3" s="4"/>
      <c r="AJ3" s="4"/>
      <c r="AK3" s="4"/>
      <c r="AL3" s="108"/>
      <c r="AM3" s="4"/>
      <c r="AN3" s="4"/>
      <c r="AO3" s="4"/>
      <c r="AP3" s="4"/>
      <c r="AQ3" s="4"/>
      <c r="AR3" s="4"/>
      <c r="AS3" s="4"/>
      <c r="AT3" s="4"/>
      <c r="AU3" s="4"/>
      <c r="AV3" s="4"/>
      <c r="AW3" s="4"/>
      <c r="AX3" s="4"/>
    </row>
    <row r="4" spans="1:50" s="6" customFormat="1" ht="26.25" x14ac:dyDescent="0.4">
      <c r="A4" s="97"/>
      <c r="B4" s="1"/>
      <c r="C4" s="281" t="s">
        <v>1</v>
      </c>
      <c r="D4" s="281"/>
      <c r="E4" s="2"/>
      <c r="F4" s="2"/>
      <c r="G4" s="2"/>
      <c r="H4" s="2"/>
      <c r="I4" s="2"/>
      <c r="J4" s="192"/>
      <c r="K4" s="2"/>
      <c r="L4" s="15"/>
      <c r="M4" s="16"/>
      <c r="N4" s="2"/>
      <c r="O4" s="2"/>
      <c r="P4" s="3"/>
      <c r="Q4" s="4"/>
      <c r="R4" s="4"/>
      <c r="S4" s="107"/>
      <c r="T4" s="5"/>
      <c r="U4" s="4"/>
      <c r="V4" s="4"/>
      <c r="W4" s="4"/>
      <c r="X4" s="4"/>
      <c r="Y4" s="4"/>
      <c r="Z4" s="4"/>
      <c r="AA4" s="4"/>
      <c r="AB4" s="4"/>
      <c r="AC4" s="4"/>
      <c r="AD4" s="4"/>
      <c r="AE4" s="4"/>
      <c r="AF4" s="4"/>
      <c r="AG4" s="4"/>
      <c r="AH4" s="4"/>
      <c r="AI4" s="4"/>
      <c r="AJ4" s="4"/>
      <c r="AK4" s="4"/>
      <c r="AL4" s="108"/>
      <c r="AM4" s="4"/>
      <c r="AN4" s="4"/>
      <c r="AO4" s="4"/>
      <c r="AP4" s="4"/>
      <c r="AQ4" s="4"/>
      <c r="AR4" s="4"/>
      <c r="AS4" s="4"/>
      <c r="AT4" s="4"/>
      <c r="AU4" s="4"/>
      <c r="AV4" s="4"/>
      <c r="AW4" s="4"/>
      <c r="AX4" s="4"/>
    </row>
    <row r="5" spans="1:50" s="6" customFormat="1" ht="26.25" x14ac:dyDescent="0.4">
      <c r="A5" s="99"/>
      <c r="B5" s="60"/>
      <c r="C5" s="191" t="s">
        <v>2</v>
      </c>
      <c r="D5" s="282" t="s">
        <v>3</v>
      </c>
      <c r="E5" s="282"/>
      <c r="F5" s="2"/>
      <c r="G5" s="8"/>
      <c r="H5" s="8"/>
      <c r="I5" s="283" t="s">
        <v>4</v>
      </c>
      <c r="J5" s="283"/>
      <c r="K5" s="283"/>
      <c r="L5" s="283"/>
      <c r="M5" s="283"/>
      <c r="N5" s="8"/>
      <c r="O5" s="8"/>
      <c r="P5" s="9"/>
      <c r="Q5" s="4"/>
      <c r="R5" s="4"/>
      <c r="S5" s="107"/>
      <c r="T5" s="5"/>
      <c r="U5" s="4"/>
      <c r="V5" s="4"/>
      <c r="W5" s="4"/>
      <c r="X5" s="4"/>
      <c r="Y5" s="4"/>
      <c r="Z5" s="4"/>
      <c r="AA5" s="4"/>
      <c r="AB5" s="4"/>
      <c r="AC5" s="4"/>
      <c r="AD5" s="4"/>
      <c r="AE5" s="4"/>
      <c r="AF5" s="4"/>
      <c r="AG5" s="4"/>
      <c r="AH5" s="4"/>
      <c r="AI5" s="4"/>
      <c r="AJ5" s="4"/>
      <c r="AK5" s="4"/>
      <c r="AL5" s="108"/>
      <c r="AM5" s="4"/>
      <c r="AN5" s="4"/>
      <c r="AO5" s="4"/>
      <c r="AP5" s="4"/>
      <c r="AQ5" s="4"/>
      <c r="AR5" s="4"/>
      <c r="AS5" s="4"/>
      <c r="AT5" s="4"/>
      <c r="AU5" s="4"/>
      <c r="AV5" s="4"/>
      <c r="AW5" s="4"/>
      <c r="AX5" s="4"/>
    </row>
    <row r="6" spans="1:50" s="6" customFormat="1" ht="26.25" x14ac:dyDescent="0.4">
      <c r="A6" s="99"/>
      <c r="B6" s="60"/>
      <c r="C6" s="10" t="s">
        <v>5</v>
      </c>
      <c r="D6" s="282" t="s">
        <v>6</v>
      </c>
      <c r="E6" s="282"/>
      <c r="F6" s="2"/>
      <c r="G6" s="8"/>
      <c r="H6" s="8"/>
      <c r="I6" s="283"/>
      <c r="J6" s="283"/>
      <c r="K6" s="283"/>
      <c r="L6" s="283"/>
      <c r="M6" s="283"/>
      <c r="N6" s="8"/>
      <c r="O6" s="8"/>
      <c r="P6" s="9"/>
      <c r="Q6" s="4"/>
      <c r="R6" s="4"/>
      <c r="S6" s="107"/>
      <c r="T6" s="5"/>
      <c r="U6" s="4"/>
      <c r="V6" s="4"/>
      <c r="W6" s="4"/>
      <c r="X6" s="4"/>
      <c r="Y6" s="4"/>
      <c r="Z6" s="4"/>
      <c r="AA6" s="4"/>
      <c r="AB6" s="4"/>
      <c r="AC6" s="4"/>
      <c r="AD6" s="4"/>
      <c r="AE6" s="4"/>
      <c r="AF6" s="4"/>
      <c r="AG6" s="4"/>
      <c r="AH6" s="4"/>
      <c r="AI6" s="4"/>
      <c r="AJ6" s="4"/>
      <c r="AK6" s="4"/>
      <c r="AL6" s="108"/>
      <c r="AM6" s="4"/>
      <c r="AN6" s="4"/>
      <c r="AO6" s="4"/>
      <c r="AP6" s="4"/>
      <c r="AQ6" s="4"/>
      <c r="AR6" s="4"/>
      <c r="AS6" s="4"/>
      <c r="AT6" s="4"/>
      <c r="AU6" s="4"/>
      <c r="AV6" s="4"/>
      <c r="AW6" s="4"/>
      <c r="AX6" s="4"/>
    </row>
    <row r="7" spans="1:50" s="6" customFormat="1" ht="26.25" x14ac:dyDescent="0.4">
      <c r="A7" s="99"/>
      <c r="B7" s="60"/>
      <c r="C7" s="10" t="s">
        <v>7</v>
      </c>
      <c r="D7" s="284">
        <v>3344080</v>
      </c>
      <c r="E7" s="284"/>
      <c r="F7" s="76"/>
      <c r="G7" s="8"/>
      <c r="H7" s="8"/>
      <c r="I7" s="283"/>
      <c r="J7" s="283"/>
      <c r="K7" s="283"/>
      <c r="L7" s="283"/>
      <c r="M7" s="283"/>
      <c r="N7" s="8"/>
      <c r="O7" s="8"/>
      <c r="P7" s="9"/>
      <c r="Q7" s="4"/>
      <c r="R7" s="4"/>
      <c r="S7" s="107"/>
      <c r="T7" s="5" t="s">
        <v>429</v>
      </c>
      <c r="U7" s="4"/>
      <c r="V7" s="4"/>
      <c r="W7" s="4"/>
      <c r="X7" s="4"/>
      <c r="Y7" s="4"/>
      <c r="Z7" s="4"/>
      <c r="AA7" s="4"/>
      <c r="AB7" s="4"/>
      <c r="AC7" s="4"/>
      <c r="AD7" s="4"/>
      <c r="AE7" s="4"/>
      <c r="AF7" s="4"/>
      <c r="AG7" s="4"/>
      <c r="AH7" s="4"/>
      <c r="AI7" s="4"/>
      <c r="AJ7" s="4"/>
      <c r="AK7" s="4"/>
      <c r="AL7" s="108"/>
      <c r="AM7" s="4"/>
      <c r="AN7" s="4"/>
      <c r="AO7" s="4"/>
      <c r="AP7" s="4"/>
      <c r="AQ7" s="4"/>
      <c r="AR7" s="4"/>
      <c r="AS7" s="4"/>
      <c r="AT7" s="4"/>
      <c r="AU7" s="4"/>
      <c r="AV7" s="4"/>
      <c r="AW7" s="4"/>
      <c r="AX7" s="4"/>
    </row>
    <row r="8" spans="1:50" s="6" customFormat="1" ht="26.25" x14ac:dyDescent="0.4">
      <c r="A8" s="99"/>
      <c r="B8" s="60"/>
      <c r="C8" s="10" t="s">
        <v>8</v>
      </c>
      <c r="D8" s="285" t="s">
        <v>75</v>
      </c>
      <c r="E8" s="285"/>
      <c r="F8" s="77"/>
      <c r="G8" s="8"/>
      <c r="H8" s="8"/>
      <c r="I8" s="283"/>
      <c r="J8" s="283"/>
      <c r="K8" s="283"/>
      <c r="L8" s="283"/>
      <c r="M8" s="283"/>
      <c r="N8" s="8"/>
      <c r="O8" s="8"/>
      <c r="P8" s="9"/>
      <c r="Q8" s="4"/>
      <c r="R8" s="4"/>
      <c r="S8" s="107"/>
      <c r="T8" s="5"/>
      <c r="U8" s="4"/>
      <c r="V8" s="4"/>
      <c r="W8" s="4"/>
      <c r="X8" s="4"/>
      <c r="Y8" s="4"/>
      <c r="Z8" s="4"/>
      <c r="AA8" s="4"/>
      <c r="AB8" s="4"/>
      <c r="AC8" s="4"/>
      <c r="AD8" s="4"/>
      <c r="AE8" s="4"/>
      <c r="AF8" s="4"/>
      <c r="AG8" s="4"/>
      <c r="AH8" s="4"/>
      <c r="AI8" s="4"/>
      <c r="AJ8" s="4"/>
      <c r="AK8" s="4"/>
      <c r="AL8" s="108"/>
      <c r="AM8" s="4"/>
      <c r="AN8" s="4"/>
      <c r="AO8" s="4"/>
      <c r="AP8" s="4"/>
      <c r="AQ8" s="4"/>
      <c r="AR8" s="4"/>
      <c r="AS8" s="4"/>
      <c r="AT8" s="4"/>
      <c r="AU8" s="4"/>
      <c r="AV8" s="4"/>
      <c r="AW8" s="4"/>
      <c r="AX8" s="4"/>
    </row>
    <row r="9" spans="1:50" s="6" customFormat="1" ht="101.25" customHeight="1" x14ac:dyDescent="0.4">
      <c r="A9" s="99"/>
      <c r="B9" s="60"/>
      <c r="C9" s="10" t="s">
        <v>9</v>
      </c>
      <c r="D9" s="282" t="s">
        <v>1136</v>
      </c>
      <c r="E9" s="282"/>
      <c r="F9" s="2"/>
      <c r="G9" s="8"/>
      <c r="H9" s="8"/>
      <c r="I9" s="283"/>
      <c r="J9" s="283"/>
      <c r="K9" s="283"/>
      <c r="L9" s="283"/>
      <c r="M9" s="283"/>
      <c r="N9" s="8"/>
      <c r="O9" s="8"/>
      <c r="P9" s="9"/>
      <c r="Q9" s="4"/>
      <c r="R9" s="4"/>
      <c r="S9" s="107"/>
      <c r="T9" s="5"/>
      <c r="U9" s="4"/>
      <c r="V9" s="4"/>
      <c r="W9" s="4"/>
      <c r="X9" s="4"/>
      <c r="Y9" s="4"/>
      <c r="Z9" s="4"/>
      <c r="AA9" s="4"/>
      <c r="AB9" s="4"/>
      <c r="AC9" s="4"/>
      <c r="AD9" s="4"/>
      <c r="AE9" s="4"/>
      <c r="AF9" s="4"/>
      <c r="AG9" s="4"/>
      <c r="AH9" s="4"/>
      <c r="AI9" s="4"/>
      <c r="AJ9" s="4"/>
      <c r="AK9" s="4"/>
      <c r="AL9" s="108"/>
      <c r="AM9" s="4"/>
      <c r="AN9" s="4"/>
      <c r="AO9" s="4"/>
      <c r="AP9" s="4"/>
      <c r="AQ9" s="4"/>
      <c r="AR9" s="4"/>
      <c r="AS9" s="4"/>
      <c r="AT9" s="4"/>
      <c r="AU9" s="4"/>
      <c r="AV9" s="4"/>
      <c r="AW9" s="4"/>
      <c r="AX9" s="4"/>
    </row>
    <row r="10" spans="1:50" s="6" customFormat="1" ht="147.75" customHeight="1" x14ac:dyDescent="0.4">
      <c r="A10" s="99"/>
      <c r="B10" s="60"/>
      <c r="C10" s="10" t="s">
        <v>10</v>
      </c>
      <c r="D10" s="263" t="s">
        <v>11</v>
      </c>
      <c r="E10" s="263"/>
      <c r="F10" s="1"/>
      <c r="G10" s="8"/>
      <c r="H10" s="8"/>
      <c r="I10" s="11"/>
      <c r="J10" s="11"/>
      <c r="K10" s="11"/>
      <c r="L10" s="17"/>
      <c r="M10" s="18"/>
      <c r="N10" s="8"/>
      <c r="O10" s="8"/>
      <c r="P10" s="9"/>
      <c r="Q10" s="4"/>
      <c r="R10" s="4"/>
      <c r="S10" s="107"/>
      <c r="T10" s="5"/>
      <c r="U10" s="4"/>
      <c r="V10" s="4"/>
      <c r="W10" s="4"/>
      <c r="X10" s="4"/>
      <c r="Y10" s="4"/>
      <c r="Z10" s="4"/>
      <c r="AA10" s="4"/>
      <c r="AB10" s="4"/>
      <c r="AC10" s="4"/>
      <c r="AD10" s="4"/>
      <c r="AE10" s="4"/>
      <c r="AF10" s="4"/>
      <c r="AG10" s="4"/>
      <c r="AH10" s="4"/>
      <c r="AI10" s="4"/>
      <c r="AJ10" s="4"/>
      <c r="AK10" s="4"/>
      <c r="AL10" s="108"/>
      <c r="AM10" s="4"/>
      <c r="AN10" s="4"/>
      <c r="AO10" s="4"/>
      <c r="AP10" s="4"/>
      <c r="AQ10" s="4"/>
      <c r="AR10" s="4"/>
      <c r="AS10" s="4"/>
      <c r="AT10" s="4"/>
      <c r="AU10" s="4"/>
      <c r="AV10" s="4"/>
      <c r="AW10" s="4"/>
      <c r="AX10" s="4"/>
    </row>
    <row r="11" spans="1:50" s="6" customFormat="1" ht="43.5" customHeight="1" x14ac:dyDescent="0.4">
      <c r="A11" s="99"/>
      <c r="B11" s="60"/>
      <c r="C11" s="10" t="s">
        <v>12</v>
      </c>
      <c r="D11" s="264" t="s">
        <v>509</v>
      </c>
      <c r="E11" s="265"/>
      <c r="F11" s="7"/>
      <c r="G11" s="8"/>
      <c r="H11" s="8"/>
      <c r="I11" s="266" t="s">
        <v>13</v>
      </c>
      <c r="J11" s="267"/>
      <c r="K11" s="267"/>
      <c r="L11" s="267"/>
      <c r="M11" s="268"/>
      <c r="N11" s="8"/>
      <c r="O11" s="8"/>
      <c r="P11" s="9"/>
      <c r="Q11" s="4"/>
      <c r="R11" s="4"/>
      <c r="S11" s="107"/>
      <c r="T11" s="5"/>
      <c r="U11" s="4"/>
      <c r="V11" s="4"/>
      <c r="W11" s="4"/>
      <c r="X11" s="4"/>
      <c r="Y11" s="4"/>
      <c r="Z11" s="4"/>
      <c r="AA11" s="4"/>
      <c r="AB11" s="4"/>
      <c r="AC11" s="4"/>
      <c r="AD11" s="4"/>
      <c r="AE11" s="4"/>
      <c r="AF11" s="4"/>
      <c r="AG11" s="4"/>
      <c r="AH11" s="4"/>
      <c r="AI11" s="4"/>
      <c r="AJ11" s="4"/>
      <c r="AK11" s="4"/>
      <c r="AL11" s="108"/>
      <c r="AM11" s="4"/>
      <c r="AN11" s="4"/>
      <c r="AO11" s="4"/>
      <c r="AP11" s="4"/>
      <c r="AQ11" s="4"/>
      <c r="AR11" s="4"/>
      <c r="AS11" s="4"/>
      <c r="AT11" s="4"/>
      <c r="AU11" s="4"/>
      <c r="AV11" s="4"/>
      <c r="AW11" s="4"/>
      <c r="AX11" s="4"/>
    </row>
    <row r="12" spans="1:50" s="6" customFormat="1" ht="63" customHeight="1" x14ac:dyDescent="0.4">
      <c r="A12" s="99"/>
      <c r="B12" s="60"/>
      <c r="C12" s="189" t="s">
        <v>14</v>
      </c>
      <c r="D12" s="275" t="s">
        <v>707</v>
      </c>
      <c r="E12" s="276"/>
      <c r="F12" s="78"/>
      <c r="G12" s="8"/>
      <c r="H12" s="8"/>
      <c r="I12" s="269"/>
      <c r="J12" s="270"/>
      <c r="K12" s="270"/>
      <c r="L12" s="270"/>
      <c r="M12" s="271"/>
      <c r="N12" s="8"/>
      <c r="O12" s="8"/>
      <c r="P12" s="9"/>
      <c r="Q12" s="4"/>
      <c r="R12" s="4"/>
      <c r="S12" s="107"/>
      <c r="T12" s="5"/>
      <c r="U12" s="4"/>
      <c r="V12" s="4"/>
      <c r="W12" s="4"/>
      <c r="X12" s="4"/>
      <c r="Y12" s="4"/>
      <c r="Z12" s="4"/>
      <c r="AA12" s="4"/>
      <c r="AB12" s="4"/>
      <c r="AC12" s="4"/>
      <c r="AD12" s="4"/>
      <c r="AE12" s="4"/>
      <c r="AF12" s="4"/>
      <c r="AG12" s="4"/>
      <c r="AH12" s="4"/>
      <c r="AI12" s="4"/>
      <c r="AJ12" s="4"/>
      <c r="AK12" s="4"/>
      <c r="AL12" s="108"/>
      <c r="AM12" s="4"/>
      <c r="AN12" s="4"/>
      <c r="AO12" s="4"/>
      <c r="AP12" s="4"/>
      <c r="AQ12" s="4"/>
      <c r="AR12" s="4"/>
      <c r="AS12" s="4"/>
      <c r="AT12" s="4"/>
      <c r="AU12" s="4"/>
      <c r="AV12" s="4"/>
      <c r="AW12" s="4"/>
      <c r="AX12" s="4"/>
    </row>
    <row r="13" spans="1:50" s="6" customFormat="1" ht="37.5" x14ac:dyDescent="0.4">
      <c r="A13" s="99"/>
      <c r="B13" s="60"/>
      <c r="C13" s="189" t="s">
        <v>15</v>
      </c>
      <c r="D13" s="277">
        <v>193047400</v>
      </c>
      <c r="E13" s="277"/>
      <c r="F13" s="79"/>
      <c r="G13" s="8"/>
      <c r="H13" s="8"/>
      <c r="I13" s="269"/>
      <c r="J13" s="270"/>
      <c r="K13" s="270"/>
      <c r="L13" s="270"/>
      <c r="M13" s="271"/>
      <c r="N13" s="8"/>
      <c r="O13" s="8"/>
      <c r="P13" s="9"/>
      <c r="Q13" s="4"/>
      <c r="R13" s="4"/>
      <c r="S13" s="107"/>
      <c r="T13" s="5"/>
      <c r="U13" s="4"/>
      <c r="V13" s="4"/>
      <c r="W13" s="4"/>
      <c r="X13" s="4"/>
      <c r="Y13" s="4"/>
      <c r="Z13" s="4"/>
      <c r="AA13" s="4"/>
      <c r="AB13" s="4"/>
      <c r="AC13" s="4"/>
      <c r="AD13" s="4"/>
      <c r="AE13" s="4"/>
      <c r="AF13" s="4"/>
      <c r="AG13" s="4"/>
      <c r="AH13" s="4"/>
      <c r="AI13" s="4"/>
      <c r="AJ13" s="4"/>
      <c r="AK13" s="4"/>
      <c r="AL13" s="108"/>
      <c r="AM13" s="4"/>
      <c r="AN13" s="4"/>
      <c r="AO13" s="4"/>
      <c r="AP13" s="4"/>
      <c r="AQ13" s="4"/>
      <c r="AR13" s="4"/>
      <c r="AS13" s="4"/>
      <c r="AT13" s="4"/>
      <c r="AU13" s="4"/>
      <c r="AV13" s="4"/>
      <c r="AW13" s="4"/>
      <c r="AX13" s="4"/>
    </row>
    <row r="14" spans="1:50" s="6" customFormat="1" ht="37.5" x14ac:dyDescent="0.4">
      <c r="A14" s="99"/>
      <c r="B14" s="60"/>
      <c r="C14" s="189" t="s">
        <v>16</v>
      </c>
      <c r="D14" s="277">
        <v>19304740</v>
      </c>
      <c r="E14" s="277"/>
      <c r="F14" s="79"/>
      <c r="G14" s="8"/>
      <c r="H14" s="8"/>
      <c r="I14" s="269"/>
      <c r="J14" s="270"/>
      <c r="K14" s="270"/>
      <c r="L14" s="270"/>
      <c r="M14" s="271"/>
      <c r="N14" s="8"/>
      <c r="O14" s="8"/>
      <c r="P14" s="9"/>
      <c r="Q14" s="4"/>
      <c r="R14" s="4"/>
      <c r="S14" s="107"/>
      <c r="T14" s="5"/>
      <c r="U14" s="4"/>
      <c r="V14" s="4"/>
      <c r="W14" s="4"/>
      <c r="X14" s="4"/>
      <c r="Y14" s="4"/>
      <c r="Z14" s="4"/>
      <c r="AA14" s="4"/>
      <c r="AB14" s="4"/>
      <c r="AC14" s="4"/>
      <c r="AD14" s="4"/>
      <c r="AE14" s="4"/>
      <c r="AF14" s="4"/>
      <c r="AG14" s="4"/>
      <c r="AH14" s="4"/>
      <c r="AI14" s="4"/>
      <c r="AJ14" s="4"/>
      <c r="AK14" s="4"/>
      <c r="AL14" s="108"/>
      <c r="AM14" s="4"/>
      <c r="AN14" s="4"/>
      <c r="AO14" s="4"/>
      <c r="AP14" s="4"/>
      <c r="AQ14" s="4"/>
      <c r="AR14" s="4"/>
      <c r="AS14" s="4"/>
      <c r="AT14" s="4"/>
      <c r="AU14" s="4"/>
      <c r="AV14" s="4"/>
      <c r="AW14" s="4"/>
      <c r="AX14" s="4"/>
    </row>
    <row r="15" spans="1:50" s="6" customFormat="1" ht="38.25" thickBot="1" x14ac:dyDescent="0.45">
      <c r="A15" s="99"/>
      <c r="B15" s="60"/>
      <c r="C15" s="190" t="s">
        <v>17</v>
      </c>
      <c r="D15" s="278">
        <v>42627</v>
      </c>
      <c r="E15" s="279"/>
      <c r="F15" s="84"/>
      <c r="G15" s="8"/>
      <c r="H15" s="8"/>
      <c r="I15" s="272"/>
      <c r="J15" s="273"/>
      <c r="K15" s="273"/>
      <c r="L15" s="273"/>
      <c r="M15" s="274"/>
      <c r="N15" s="8"/>
      <c r="O15" s="8"/>
      <c r="P15" s="9"/>
      <c r="Q15" s="4"/>
      <c r="R15" s="4"/>
      <c r="S15" s="107"/>
      <c r="T15" s="5"/>
      <c r="U15" s="4"/>
      <c r="V15" s="4"/>
      <c r="W15" s="4"/>
      <c r="X15" s="4"/>
      <c r="Y15" s="4"/>
      <c r="Z15" s="4"/>
      <c r="AA15" s="4"/>
      <c r="AB15" s="4"/>
      <c r="AC15" s="4"/>
      <c r="AD15" s="4"/>
      <c r="AE15" s="4"/>
      <c r="AF15" s="4"/>
      <c r="AG15" s="4"/>
      <c r="AH15" s="4"/>
      <c r="AI15" s="4"/>
      <c r="AJ15" s="4"/>
      <c r="AK15" s="4"/>
      <c r="AL15" s="108"/>
      <c r="AM15" s="4"/>
      <c r="AN15" s="4"/>
      <c r="AO15" s="4"/>
      <c r="AP15" s="4"/>
      <c r="AQ15" s="4"/>
      <c r="AR15" s="4"/>
      <c r="AS15" s="4"/>
      <c r="AT15" s="4"/>
      <c r="AU15" s="4"/>
      <c r="AV15" s="4"/>
      <c r="AW15" s="4"/>
      <c r="AX15" s="4"/>
    </row>
    <row r="16" spans="1:50" s="6" customFormat="1" ht="26.25" x14ac:dyDescent="0.4">
      <c r="A16" s="99"/>
      <c r="B16" s="60"/>
      <c r="C16" s="2"/>
      <c r="D16" s="110"/>
      <c r="E16" s="13"/>
      <c r="F16" s="13"/>
      <c r="G16" s="8"/>
      <c r="H16" s="8"/>
      <c r="I16" s="192"/>
      <c r="J16" s="80"/>
      <c r="K16" s="192"/>
      <c r="L16" s="19"/>
      <c r="M16" s="167"/>
      <c r="N16" s="8"/>
      <c r="O16" s="8"/>
      <c r="P16" s="59"/>
      <c r="Q16" s="4"/>
      <c r="R16" s="4"/>
      <c r="S16" s="107"/>
      <c r="T16" s="5"/>
      <c r="U16" s="4"/>
      <c r="V16" s="4"/>
      <c r="W16" s="103">
        <f>SUM(M18-Y18)</f>
        <v>2951514175.9100018</v>
      </c>
      <c r="X16" s="4"/>
      <c r="Y16" s="4"/>
      <c r="Z16" s="4"/>
      <c r="AA16" s="4"/>
      <c r="AB16" s="4"/>
      <c r="AC16" s="4"/>
      <c r="AD16" s="4"/>
      <c r="AE16" s="4"/>
      <c r="AF16" s="4"/>
      <c r="AG16" s="4"/>
      <c r="AH16" s="4"/>
      <c r="AI16" s="4"/>
      <c r="AJ16" s="4"/>
      <c r="AK16" s="4"/>
      <c r="AL16" s="108"/>
      <c r="AM16" s="4"/>
      <c r="AN16" s="4"/>
      <c r="AO16" s="4"/>
      <c r="AP16" s="4"/>
      <c r="AQ16" s="4"/>
      <c r="AR16" s="4"/>
      <c r="AS16" s="4"/>
      <c r="AT16" s="4"/>
      <c r="AU16" s="4"/>
      <c r="AV16" s="4"/>
      <c r="AW16" s="4"/>
      <c r="AX16" s="4"/>
    </row>
    <row r="17" spans="1:53" s="6" customFormat="1" ht="27" thickBot="1" x14ac:dyDescent="0.45">
      <c r="A17" s="99"/>
      <c r="B17" s="60"/>
      <c r="C17" s="286" t="s">
        <v>18</v>
      </c>
      <c r="D17" s="286"/>
      <c r="E17" s="8"/>
      <c r="F17" s="8"/>
      <c r="G17" s="8"/>
      <c r="H17" s="8"/>
      <c r="I17" s="8"/>
      <c r="J17" s="85"/>
      <c r="L17" s="20"/>
      <c r="M17" s="82"/>
      <c r="N17" s="8"/>
      <c r="O17" s="8"/>
      <c r="P17" s="81"/>
      <c r="Q17" s="4"/>
      <c r="R17" s="4"/>
      <c r="S17" s="107"/>
      <c r="T17" s="5"/>
      <c r="U17" s="4"/>
      <c r="V17" s="4"/>
      <c r="W17" s="83"/>
      <c r="X17" s="83"/>
      <c r="Y17" s="83">
        <f>SUM(Y20:Y235)</f>
        <v>7173738058.5700006</v>
      </c>
      <c r="Z17" s="83">
        <f>SUM(Z20:Z235)</f>
        <v>7172132258.5700006</v>
      </c>
      <c r="AA17" s="4"/>
      <c r="AB17" s="4"/>
      <c r="AC17" s="4"/>
      <c r="AD17" s="4"/>
      <c r="AE17" s="4"/>
      <c r="AF17" s="4"/>
      <c r="AG17" s="4"/>
      <c r="AH17" s="4"/>
      <c r="AI17" s="4"/>
      <c r="AJ17" s="4"/>
      <c r="AK17" s="4"/>
      <c r="AL17" s="108"/>
      <c r="AM17" s="4"/>
      <c r="AN17" s="4"/>
      <c r="AO17" s="4"/>
      <c r="AP17" s="4"/>
      <c r="AQ17" s="4"/>
      <c r="AR17" s="4"/>
      <c r="AS17" s="4"/>
      <c r="AT17" s="4"/>
      <c r="AU17" s="4"/>
      <c r="AV17" s="4"/>
      <c r="AW17" s="4"/>
      <c r="AX17" s="4"/>
    </row>
    <row r="18" spans="1:53" s="6" customFormat="1" ht="27" thickBot="1" x14ac:dyDescent="0.45">
      <c r="A18" s="99"/>
      <c r="B18" s="60"/>
      <c r="C18" s="165"/>
      <c r="D18" s="111"/>
      <c r="E18" s="8"/>
      <c r="F18" s="8"/>
      <c r="G18" s="8"/>
      <c r="H18" s="8"/>
      <c r="I18" s="8"/>
      <c r="J18" s="11"/>
      <c r="K18" s="8"/>
      <c r="L18" s="129">
        <f>SUBTOTAL(9,L20:L298)</f>
        <v>13048385290.480999</v>
      </c>
      <c r="M18" s="129">
        <f>SUBTOTAL(9,M20:M298)</f>
        <v>12421525164.480001</v>
      </c>
      <c r="N18" s="8"/>
      <c r="O18" s="8"/>
      <c r="P18" s="9"/>
      <c r="Q18" s="4"/>
      <c r="R18" s="4"/>
      <c r="S18" s="107"/>
      <c r="T18" s="5"/>
      <c r="U18" s="4"/>
      <c r="V18" s="4"/>
      <c r="W18" s="170">
        <f>SUBTOTAL(9,W20:W306)</f>
        <v>9472925868.5699997</v>
      </c>
      <c r="X18" s="170">
        <f>SUBTOTAL(9,X20:X306)</f>
        <v>-2914880</v>
      </c>
      <c r="Y18" s="171">
        <f>SUBTOTAL(9,Y20:Y306)</f>
        <v>9470010988.5699997</v>
      </c>
      <c r="Z18" s="128">
        <f>SUBTOTAL(9,Z20:Z306)</f>
        <v>9468405188.5699997</v>
      </c>
      <c r="AA18" s="128">
        <f>SUBTOTAL(9,AA20:AA306)</f>
        <v>0</v>
      </c>
      <c r="AB18" s="128">
        <f>SUBTOTAL(9,AB20:AB306)</f>
        <v>0</v>
      </c>
      <c r="AC18" s="128">
        <f>SUBTOTAL(9,AC20:AC306)</f>
        <v>0</v>
      </c>
      <c r="AD18" s="128">
        <f>SUBTOTAL(9,AD20:AD306)</f>
        <v>0</v>
      </c>
      <c r="AE18" s="4"/>
      <c r="AF18" s="4"/>
      <c r="AG18" s="4"/>
      <c r="AH18" s="4"/>
      <c r="AI18" s="4"/>
      <c r="AJ18" s="4"/>
      <c r="AK18" s="4"/>
      <c r="AL18" s="108"/>
      <c r="AM18" s="4"/>
      <c r="AN18" s="4"/>
      <c r="AO18" s="4"/>
      <c r="AP18" s="4"/>
      <c r="AQ18" s="4"/>
      <c r="AR18" s="4"/>
      <c r="AS18" s="4"/>
      <c r="AT18" s="4"/>
      <c r="AU18" s="4"/>
      <c r="AV18" s="4"/>
      <c r="AW18" s="4"/>
      <c r="AX18" s="4"/>
    </row>
    <row r="19" spans="1:53" s="91" customFormat="1" ht="102" customHeight="1" x14ac:dyDescent="0.25">
      <c r="A19" s="131" t="s">
        <v>708</v>
      </c>
      <c r="B19" s="131" t="s">
        <v>19</v>
      </c>
      <c r="C19" s="131" t="s">
        <v>20</v>
      </c>
      <c r="D19" s="132" t="s">
        <v>1210</v>
      </c>
      <c r="E19" s="133" t="s">
        <v>673</v>
      </c>
      <c r="F19" s="133" t="s">
        <v>658</v>
      </c>
      <c r="G19" s="133" t="s">
        <v>21</v>
      </c>
      <c r="H19" s="133" t="s">
        <v>427</v>
      </c>
      <c r="I19" s="133" t="s">
        <v>22</v>
      </c>
      <c r="J19" s="133" t="s">
        <v>23</v>
      </c>
      <c r="K19" s="133" t="s">
        <v>24</v>
      </c>
      <c r="L19" s="134" t="s">
        <v>25</v>
      </c>
      <c r="M19" s="135" t="s">
        <v>26</v>
      </c>
      <c r="N19" s="133" t="s">
        <v>27</v>
      </c>
      <c r="O19" s="133" t="s">
        <v>28</v>
      </c>
      <c r="P19" s="86" t="s">
        <v>29</v>
      </c>
      <c r="Q19" s="87"/>
      <c r="R19" s="88" t="s">
        <v>30</v>
      </c>
      <c r="S19" s="88" t="s">
        <v>680</v>
      </c>
      <c r="T19" s="89" t="s">
        <v>31</v>
      </c>
      <c r="U19" s="88" t="s">
        <v>32</v>
      </c>
      <c r="V19" s="88" t="s">
        <v>33</v>
      </c>
      <c r="W19" s="90" t="s">
        <v>193</v>
      </c>
      <c r="X19" s="90" t="s">
        <v>678</v>
      </c>
      <c r="Y19" s="90" t="s">
        <v>679</v>
      </c>
      <c r="Z19" s="90" t="s">
        <v>1727</v>
      </c>
      <c r="AA19" s="88" t="s">
        <v>34</v>
      </c>
      <c r="AB19" s="88" t="s">
        <v>194</v>
      </c>
      <c r="AC19" s="88" t="s">
        <v>195</v>
      </c>
      <c r="AD19" s="88" t="s">
        <v>36</v>
      </c>
      <c r="AE19" s="88" t="s">
        <v>37</v>
      </c>
      <c r="AF19" s="88" t="s">
        <v>196</v>
      </c>
      <c r="AG19" s="88" t="s">
        <v>38</v>
      </c>
      <c r="AH19" s="88" t="s">
        <v>39</v>
      </c>
      <c r="AI19" s="88" t="s">
        <v>40</v>
      </c>
      <c r="AJ19" s="88" t="s">
        <v>41</v>
      </c>
      <c r="AK19" s="88" t="s">
        <v>197</v>
      </c>
      <c r="AL19" s="112" t="s">
        <v>42</v>
      </c>
      <c r="AM19" s="113" t="s">
        <v>43</v>
      </c>
      <c r="AN19" s="86" t="s">
        <v>44</v>
      </c>
      <c r="AO19" s="86" t="s">
        <v>45</v>
      </c>
      <c r="AP19" s="86" t="s">
        <v>1648</v>
      </c>
      <c r="AQ19" s="86" t="s">
        <v>46</v>
      </c>
      <c r="AR19" s="86" t="s">
        <v>47</v>
      </c>
      <c r="AS19" s="86" t="s">
        <v>48</v>
      </c>
      <c r="AT19" s="86" t="s">
        <v>1649</v>
      </c>
      <c r="AU19" s="86" t="s">
        <v>49</v>
      </c>
      <c r="AV19" s="86" t="s">
        <v>50</v>
      </c>
      <c r="AW19" s="86" t="s">
        <v>51</v>
      </c>
      <c r="AX19" s="86" t="s">
        <v>1650</v>
      </c>
      <c r="AY19" s="86" t="s">
        <v>52</v>
      </c>
      <c r="AZ19" s="86" t="s">
        <v>53</v>
      </c>
      <c r="BA19" s="86" t="s">
        <v>54</v>
      </c>
    </row>
    <row r="20" spans="1:53" s="37" customFormat="1" ht="56.25" customHeight="1" x14ac:dyDescent="0.25">
      <c r="A20" s="194">
        <v>1</v>
      </c>
      <c r="B20" s="197" t="s">
        <v>829</v>
      </c>
      <c r="C20" s="197" t="s">
        <v>151</v>
      </c>
      <c r="D20" s="114" t="s">
        <v>1338</v>
      </c>
      <c r="E20" s="197" t="s">
        <v>76</v>
      </c>
      <c r="F20" s="197">
        <v>1</v>
      </c>
      <c r="G20" s="195" t="s">
        <v>163</v>
      </c>
      <c r="H20" s="138">
        <v>12</v>
      </c>
      <c r="I20" s="197" t="s">
        <v>77</v>
      </c>
      <c r="J20" s="197" t="s">
        <v>70</v>
      </c>
      <c r="K20" s="197" t="s">
        <v>55</v>
      </c>
      <c r="L20" s="187">
        <v>51530000</v>
      </c>
      <c r="M20" s="188">
        <v>51530000</v>
      </c>
      <c r="N20" s="197" t="s">
        <v>78</v>
      </c>
      <c r="O20" s="197" t="s">
        <v>79</v>
      </c>
      <c r="P20" s="44" t="s">
        <v>61</v>
      </c>
      <c r="Q20" s="61"/>
      <c r="R20" s="62"/>
      <c r="S20" s="63"/>
      <c r="T20" s="45"/>
      <c r="U20" s="46"/>
      <c r="V20" s="47"/>
      <c r="W20" s="48"/>
      <c r="X20" s="48"/>
      <c r="Y20" s="92">
        <f>SUM(W20+X20)</f>
        <v>0</v>
      </c>
      <c r="Z20" s="92">
        <v>0</v>
      </c>
      <c r="AA20" s="48"/>
      <c r="AB20" s="48"/>
      <c r="AC20" s="48"/>
      <c r="AD20" s="48"/>
      <c r="AE20" s="48"/>
      <c r="AF20" s="48"/>
      <c r="AG20" s="48"/>
      <c r="AH20" s="48"/>
      <c r="AI20" s="48"/>
      <c r="AJ20" s="48"/>
      <c r="AK20" s="48"/>
      <c r="AL20" s="64"/>
      <c r="AM20" s="65"/>
      <c r="AN20" s="49"/>
      <c r="AO20" s="50"/>
      <c r="AP20" s="51"/>
      <c r="AQ20" s="49"/>
      <c r="AR20" s="49"/>
      <c r="AS20" s="49"/>
      <c r="AT20" s="51"/>
      <c r="AU20" s="49"/>
      <c r="AV20" s="52"/>
      <c r="AW20" s="53"/>
      <c r="AX20" s="47"/>
      <c r="AY20" s="53"/>
      <c r="AZ20" s="53"/>
      <c r="BA20" s="53"/>
    </row>
    <row r="21" spans="1:53" s="37" customFormat="1" ht="135" customHeight="1" x14ac:dyDescent="0.2">
      <c r="A21" s="223">
        <v>2</v>
      </c>
      <c r="B21" s="224" t="s">
        <v>822</v>
      </c>
      <c r="C21" s="224">
        <v>78181701</v>
      </c>
      <c r="D21" s="115" t="s">
        <v>200</v>
      </c>
      <c r="E21" s="224" t="s">
        <v>76</v>
      </c>
      <c r="F21" s="224">
        <v>1</v>
      </c>
      <c r="G21" s="225" t="s">
        <v>159</v>
      </c>
      <c r="H21" s="138">
        <v>12</v>
      </c>
      <c r="I21" s="224" t="s">
        <v>80</v>
      </c>
      <c r="J21" s="224" t="s">
        <v>582</v>
      </c>
      <c r="K21" s="224" t="s">
        <v>55</v>
      </c>
      <c r="L21" s="54">
        <v>37000000</v>
      </c>
      <c r="M21" s="55">
        <v>37000000</v>
      </c>
      <c r="N21" s="224" t="s">
        <v>81</v>
      </c>
      <c r="O21" s="224" t="s">
        <v>56</v>
      </c>
      <c r="P21" s="22" t="s">
        <v>82</v>
      </c>
      <c r="Q21" s="287"/>
      <c r="R21" s="124" t="s">
        <v>198</v>
      </c>
      <c r="S21" s="288" t="s">
        <v>199</v>
      </c>
      <c r="T21" s="118">
        <v>42377</v>
      </c>
      <c r="U21" s="168" t="s">
        <v>200</v>
      </c>
      <c r="V21" s="136" t="s">
        <v>201</v>
      </c>
      <c r="W21" s="92">
        <v>37000000</v>
      </c>
      <c r="X21" s="92"/>
      <c r="Y21" s="92">
        <f>SUM(W21+X21)</f>
        <v>37000000</v>
      </c>
      <c r="Z21" s="92">
        <v>37000000</v>
      </c>
      <c r="AA21" s="136" t="s">
        <v>202</v>
      </c>
      <c r="AB21" s="136" t="s">
        <v>203</v>
      </c>
      <c r="AC21" s="136" t="s">
        <v>35</v>
      </c>
      <c r="AD21" s="136" t="s">
        <v>204</v>
      </c>
      <c r="AE21" s="136" t="s">
        <v>56</v>
      </c>
      <c r="AF21" s="136" t="s">
        <v>56</v>
      </c>
      <c r="AG21" s="136" t="s">
        <v>56</v>
      </c>
      <c r="AH21" s="136" t="s">
        <v>205</v>
      </c>
      <c r="AI21" s="121">
        <v>42377</v>
      </c>
      <c r="AJ21" s="121">
        <v>42735</v>
      </c>
      <c r="AK21" s="136" t="s">
        <v>206</v>
      </c>
      <c r="AL21" s="122" t="s">
        <v>207</v>
      </c>
      <c r="AM21" s="68" t="s">
        <v>56</v>
      </c>
      <c r="AN21" s="289">
        <v>1310252</v>
      </c>
      <c r="AO21" s="289">
        <v>1387020</v>
      </c>
      <c r="AP21" s="290"/>
      <c r="AQ21" s="289" t="s">
        <v>1348</v>
      </c>
      <c r="AR21" s="29" t="s">
        <v>1349</v>
      </c>
      <c r="AS21" s="289" t="s">
        <v>1350</v>
      </c>
      <c r="AT21" s="291"/>
      <c r="AU21" s="292" t="s">
        <v>1626</v>
      </c>
      <c r="AV21" s="293">
        <v>1246055</v>
      </c>
      <c r="AW21" s="292"/>
      <c r="AX21" s="14"/>
      <c r="AY21" s="292"/>
      <c r="AZ21" s="292"/>
      <c r="BA21" s="292"/>
    </row>
    <row r="22" spans="1:53" s="37" customFormat="1" ht="114" customHeight="1" x14ac:dyDescent="0.2">
      <c r="A22" s="254">
        <v>3</v>
      </c>
      <c r="B22" s="257" t="s">
        <v>825</v>
      </c>
      <c r="C22" s="216" t="s">
        <v>152</v>
      </c>
      <c r="D22" s="294" t="s">
        <v>83</v>
      </c>
      <c r="E22" s="257" t="s">
        <v>76</v>
      </c>
      <c r="F22" s="257">
        <v>1</v>
      </c>
      <c r="G22" s="295" t="s">
        <v>164</v>
      </c>
      <c r="H22" s="247">
        <v>10</v>
      </c>
      <c r="I22" s="257" t="s">
        <v>917</v>
      </c>
      <c r="J22" s="296" t="s">
        <v>66</v>
      </c>
      <c r="K22" s="296" t="s">
        <v>55</v>
      </c>
      <c r="L22" s="297">
        <v>16000000</v>
      </c>
      <c r="M22" s="298">
        <v>16000000</v>
      </c>
      <c r="N22" s="257" t="s">
        <v>81</v>
      </c>
      <c r="O22" s="257" t="s">
        <v>56</v>
      </c>
      <c r="P22" s="299" t="s">
        <v>84</v>
      </c>
      <c r="Q22" s="287"/>
      <c r="R22" s="124" t="s">
        <v>1211</v>
      </c>
      <c r="S22" s="124" t="s">
        <v>1212</v>
      </c>
      <c r="T22" s="118">
        <v>42493</v>
      </c>
      <c r="U22" s="116" t="s">
        <v>1213</v>
      </c>
      <c r="V22" s="136" t="s">
        <v>201</v>
      </c>
      <c r="W22" s="300">
        <v>290817</v>
      </c>
      <c r="X22" s="224"/>
      <c r="Y22" s="92">
        <f t="shared" ref="Y22:Y80" si="0">SUM(W22+X22)</f>
        <v>290817</v>
      </c>
      <c r="Z22" s="92">
        <v>290817</v>
      </c>
      <c r="AA22" s="301" t="s">
        <v>1214</v>
      </c>
      <c r="AB22" s="136" t="s">
        <v>1215</v>
      </c>
      <c r="AC22" s="136" t="s">
        <v>35</v>
      </c>
      <c r="AD22" s="127" t="s">
        <v>1216</v>
      </c>
      <c r="AE22" s="136" t="s">
        <v>56</v>
      </c>
      <c r="AF22" s="136" t="s">
        <v>56</v>
      </c>
      <c r="AG22" s="136" t="s">
        <v>56</v>
      </c>
      <c r="AH22" s="120" t="s">
        <v>1217</v>
      </c>
      <c r="AI22" s="121">
        <v>42494</v>
      </c>
      <c r="AJ22" s="121">
        <v>42734</v>
      </c>
      <c r="AK22" s="136" t="s">
        <v>755</v>
      </c>
      <c r="AL22" s="92" t="s">
        <v>756</v>
      </c>
      <c r="AM22" s="68" t="s">
        <v>56</v>
      </c>
      <c r="AN22" s="68" t="s">
        <v>56</v>
      </c>
      <c r="AO22" s="68" t="s">
        <v>56</v>
      </c>
      <c r="AP22" s="68" t="s">
        <v>56</v>
      </c>
      <c r="AQ22" s="68" t="s">
        <v>56</v>
      </c>
      <c r="AR22" s="68" t="s">
        <v>56</v>
      </c>
      <c r="AS22" s="68" t="s">
        <v>56</v>
      </c>
      <c r="AT22" s="68" t="s">
        <v>56</v>
      </c>
      <c r="AU22" s="293">
        <v>290817</v>
      </c>
      <c r="AV22" s="292"/>
      <c r="AW22" s="292"/>
      <c r="AX22" s="14"/>
      <c r="AY22" s="292"/>
      <c r="AZ22" s="292"/>
      <c r="BA22" s="292"/>
    </row>
    <row r="23" spans="1:53" s="37" customFormat="1" ht="84" customHeight="1" x14ac:dyDescent="0.2">
      <c r="A23" s="302"/>
      <c r="B23" s="303"/>
      <c r="C23" s="304"/>
      <c r="D23" s="305"/>
      <c r="E23" s="303"/>
      <c r="F23" s="303"/>
      <c r="G23" s="306"/>
      <c r="H23" s="307"/>
      <c r="I23" s="303"/>
      <c r="J23" s="296" t="s">
        <v>66</v>
      </c>
      <c r="K23" s="296" t="s">
        <v>55</v>
      </c>
      <c r="L23" s="308"/>
      <c r="M23" s="309"/>
      <c r="N23" s="303"/>
      <c r="O23" s="303"/>
      <c r="P23" s="310"/>
      <c r="Q23" s="287"/>
      <c r="R23" s="124" t="s">
        <v>1218</v>
      </c>
      <c r="S23" s="124" t="s">
        <v>1219</v>
      </c>
      <c r="T23" s="118">
        <v>42493</v>
      </c>
      <c r="U23" s="116" t="s">
        <v>1213</v>
      </c>
      <c r="V23" s="136" t="s">
        <v>201</v>
      </c>
      <c r="W23" s="300">
        <v>850637</v>
      </c>
      <c r="X23" s="92"/>
      <c r="Y23" s="92">
        <f t="shared" si="0"/>
        <v>850637</v>
      </c>
      <c r="Z23" s="92">
        <v>850637</v>
      </c>
      <c r="AA23" s="301" t="s">
        <v>1214</v>
      </c>
      <c r="AB23" s="136" t="s">
        <v>1220</v>
      </c>
      <c r="AC23" s="136" t="s">
        <v>35</v>
      </c>
      <c r="AD23" s="127" t="s">
        <v>1221</v>
      </c>
      <c r="AE23" s="136" t="s">
        <v>56</v>
      </c>
      <c r="AF23" s="136" t="s">
        <v>56</v>
      </c>
      <c r="AG23" s="136" t="s">
        <v>56</v>
      </c>
      <c r="AH23" s="120" t="s">
        <v>1222</v>
      </c>
      <c r="AI23" s="121">
        <v>42493</v>
      </c>
      <c r="AJ23" s="121">
        <v>42734</v>
      </c>
      <c r="AK23" s="136" t="s">
        <v>755</v>
      </c>
      <c r="AL23" s="92" t="s">
        <v>756</v>
      </c>
      <c r="AM23" s="68" t="s">
        <v>56</v>
      </c>
      <c r="AN23" s="68" t="s">
        <v>56</v>
      </c>
      <c r="AO23" s="68" t="s">
        <v>56</v>
      </c>
      <c r="AP23" s="68" t="s">
        <v>56</v>
      </c>
      <c r="AQ23" s="68" t="s">
        <v>56</v>
      </c>
      <c r="AR23" s="68" t="s">
        <v>56</v>
      </c>
      <c r="AS23" s="68" t="s">
        <v>56</v>
      </c>
      <c r="AT23" s="68" t="s">
        <v>56</v>
      </c>
      <c r="AU23" s="293">
        <v>283546</v>
      </c>
      <c r="AV23" s="292"/>
      <c r="AW23" s="292"/>
      <c r="AX23" s="14"/>
      <c r="AY23" s="292"/>
      <c r="AZ23" s="292"/>
      <c r="BA23" s="292"/>
    </row>
    <row r="24" spans="1:53" s="37" customFormat="1" ht="73.5" customHeight="1" x14ac:dyDescent="0.2">
      <c r="A24" s="302"/>
      <c r="B24" s="303"/>
      <c r="C24" s="304"/>
      <c r="D24" s="305"/>
      <c r="E24" s="303"/>
      <c r="F24" s="303"/>
      <c r="G24" s="306"/>
      <c r="H24" s="307"/>
      <c r="I24" s="303"/>
      <c r="J24" s="296" t="s">
        <v>66</v>
      </c>
      <c r="K24" s="296" t="s">
        <v>55</v>
      </c>
      <c r="L24" s="308"/>
      <c r="M24" s="309"/>
      <c r="N24" s="303"/>
      <c r="O24" s="303"/>
      <c r="P24" s="310"/>
      <c r="Q24" s="287"/>
      <c r="R24" s="124" t="s">
        <v>1223</v>
      </c>
      <c r="S24" s="124" t="s">
        <v>1212</v>
      </c>
      <c r="T24" s="118">
        <v>42493</v>
      </c>
      <c r="U24" s="116" t="s">
        <v>1213</v>
      </c>
      <c r="V24" s="136" t="s">
        <v>201</v>
      </c>
      <c r="W24" s="300">
        <v>3219362</v>
      </c>
      <c r="X24" s="92"/>
      <c r="Y24" s="92">
        <f t="shared" si="0"/>
        <v>3219362</v>
      </c>
      <c r="Z24" s="92">
        <v>3219362</v>
      </c>
      <c r="AA24" s="301" t="s">
        <v>1214</v>
      </c>
      <c r="AB24" s="136" t="s">
        <v>1220</v>
      </c>
      <c r="AC24" s="136" t="s">
        <v>35</v>
      </c>
      <c r="AD24" s="127" t="s">
        <v>1224</v>
      </c>
      <c r="AE24" s="136" t="s">
        <v>56</v>
      </c>
      <c r="AF24" s="136" t="s">
        <v>56</v>
      </c>
      <c r="AG24" s="136" t="s">
        <v>56</v>
      </c>
      <c r="AH24" s="120" t="s">
        <v>1222</v>
      </c>
      <c r="AI24" s="121">
        <v>42493</v>
      </c>
      <c r="AJ24" s="121">
        <v>42734</v>
      </c>
      <c r="AK24" s="136" t="s">
        <v>755</v>
      </c>
      <c r="AL24" s="92" t="s">
        <v>756</v>
      </c>
      <c r="AM24" s="68" t="s">
        <v>56</v>
      </c>
      <c r="AN24" s="68" t="s">
        <v>56</v>
      </c>
      <c r="AO24" s="68" t="s">
        <v>56</v>
      </c>
      <c r="AP24" s="68" t="s">
        <v>56</v>
      </c>
      <c r="AQ24" s="68" t="s">
        <v>56</v>
      </c>
      <c r="AR24" s="68" t="s">
        <v>56</v>
      </c>
      <c r="AS24" s="68" t="s">
        <v>56</v>
      </c>
      <c r="AT24" s="68" t="s">
        <v>56</v>
      </c>
      <c r="AU24" s="293">
        <v>1073121</v>
      </c>
      <c r="AV24" s="292"/>
      <c r="AW24" s="292"/>
      <c r="AX24" s="14"/>
      <c r="AY24" s="292"/>
      <c r="AZ24" s="292"/>
      <c r="BA24" s="292"/>
    </row>
    <row r="25" spans="1:53" s="37" customFormat="1" ht="90" customHeight="1" x14ac:dyDescent="0.2">
      <c r="A25" s="302"/>
      <c r="B25" s="303"/>
      <c r="C25" s="304"/>
      <c r="D25" s="305"/>
      <c r="E25" s="303"/>
      <c r="F25" s="303"/>
      <c r="G25" s="306"/>
      <c r="H25" s="307"/>
      <c r="I25" s="303"/>
      <c r="J25" s="296" t="s">
        <v>66</v>
      </c>
      <c r="K25" s="296" t="s">
        <v>55</v>
      </c>
      <c r="L25" s="308"/>
      <c r="M25" s="309"/>
      <c r="N25" s="303"/>
      <c r="O25" s="303"/>
      <c r="P25" s="310"/>
      <c r="Q25" s="287"/>
      <c r="R25" s="124" t="s">
        <v>1225</v>
      </c>
      <c r="S25" s="124" t="s">
        <v>1226</v>
      </c>
      <c r="T25" s="118">
        <v>42493</v>
      </c>
      <c r="U25" s="116" t="s">
        <v>1213</v>
      </c>
      <c r="V25" s="136" t="s">
        <v>201</v>
      </c>
      <c r="W25" s="300">
        <v>6046096</v>
      </c>
      <c r="X25" s="92"/>
      <c r="Y25" s="92">
        <f t="shared" si="0"/>
        <v>6046096</v>
      </c>
      <c r="Z25" s="92">
        <v>6046096</v>
      </c>
      <c r="AA25" s="301" t="s">
        <v>1214</v>
      </c>
      <c r="AB25" s="136" t="s">
        <v>1220</v>
      </c>
      <c r="AC25" s="136" t="s">
        <v>35</v>
      </c>
      <c r="AD25" s="127" t="s">
        <v>1227</v>
      </c>
      <c r="AE25" s="136" t="s">
        <v>56</v>
      </c>
      <c r="AF25" s="136" t="s">
        <v>56</v>
      </c>
      <c r="AG25" s="136" t="s">
        <v>56</v>
      </c>
      <c r="AH25" s="120" t="s">
        <v>1222</v>
      </c>
      <c r="AI25" s="121">
        <v>42493</v>
      </c>
      <c r="AJ25" s="121">
        <v>42734</v>
      </c>
      <c r="AK25" s="136" t="s">
        <v>755</v>
      </c>
      <c r="AL25" s="92" t="s">
        <v>756</v>
      </c>
      <c r="AM25" s="68" t="s">
        <v>56</v>
      </c>
      <c r="AN25" s="68" t="s">
        <v>56</v>
      </c>
      <c r="AO25" s="68" t="s">
        <v>56</v>
      </c>
      <c r="AP25" s="68" t="s">
        <v>56</v>
      </c>
      <c r="AQ25" s="68" t="s">
        <v>56</v>
      </c>
      <c r="AR25" s="68" t="s">
        <v>56</v>
      </c>
      <c r="AS25" s="68" t="s">
        <v>56</v>
      </c>
      <c r="AT25" s="68" t="s">
        <v>56</v>
      </c>
      <c r="AU25" s="293">
        <v>2015365</v>
      </c>
      <c r="AV25" s="292"/>
      <c r="AW25" s="292"/>
      <c r="AX25" s="14"/>
      <c r="AY25" s="292"/>
      <c r="AZ25" s="292"/>
      <c r="BA25" s="292"/>
    </row>
    <row r="26" spans="1:53" s="37" customFormat="1" ht="90" customHeight="1" x14ac:dyDescent="0.2">
      <c r="A26" s="302"/>
      <c r="B26" s="303"/>
      <c r="C26" s="304"/>
      <c r="D26" s="305"/>
      <c r="E26" s="303"/>
      <c r="F26" s="303"/>
      <c r="G26" s="306"/>
      <c r="H26" s="307"/>
      <c r="I26" s="303"/>
      <c r="J26" s="296" t="s">
        <v>66</v>
      </c>
      <c r="K26" s="296" t="s">
        <v>55</v>
      </c>
      <c r="L26" s="308"/>
      <c r="M26" s="309"/>
      <c r="N26" s="303"/>
      <c r="O26" s="303"/>
      <c r="P26" s="310"/>
      <c r="Q26" s="287"/>
      <c r="R26" s="124" t="s">
        <v>1565</v>
      </c>
      <c r="S26" s="311" t="s">
        <v>1566</v>
      </c>
      <c r="T26" s="25">
        <v>42562</v>
      </c>
      <c r="U26" s="26" t="s">
        <v>1567</v>
      </c>
      <c r="V26" s="127" t="s">
        <v>201</v>
      </c>
      <c r="W26" s="312">
        <v>488244</v>
      </c>
      <c r="X26" s="224"/>
      <c r="Y26" s="92">
        <f>SUM(W26+X26)</f>
        <v>488244</v>
      </c>
      <c r="Z26" s="92">
        <v>4882444</v>
      </c>
      <c r="AA26" s="168" t="s">
        <v>1568</v>
      </c>
      <c r="AB26" s="136" t="s">
        <v>1569</v>
      </c>
      <c r="AC26" s="136" t="s">
        <v>35</v>
      </c>
      <c r="AD26" s="127" t="s">
        <v>1570</v>
      </c>
      <c r="AE26" s="136" t="s">
        <v>56</v>
      </c>
      <c r="AF26" s="136" t="s">
        <v>56</v>
      </c>
      <c r="AG26" s="136" t="s">
        <v>56</v>
      </c>
      <c r="AH26" s="168" t="s">
        <v>1571</v>
      </c>
      <c r="AI26" s="121">
        <v>42562</v>
      </c>
      <c r="AJ26" s="121">
        <v>42734</v>
      </c>
      <c r="AK26" s="136" t="s">
        <v>755</v>
      </c>
      <c r="AL26" s="92" t="s">
        <v>756</v>
      </c>
      <c r="AM26" s="68"/>
      <c r="AN26" s="289"/>
      <c r="AO26" s="289"/>
      <c r="AP26" s="290"/>
      <c r="AQ26" s="289"/>
      <c r="AR26" s="29"/>
      <c r="AS26" s="292"/>
      <c r="AT26" s="291"/>
      <c r="AU26" s="292"/>
      <c r="AV26" s="292"/>
      <c r="AW26" s="292"/>
      <c r="AX26" s="14"/>
      <c r="AY26" s="292"/>
      <c r="AZ26" s="292"/>
      <c r="BA26" s="292"/>
    </row>
    <row r="27" spans="1:53" s="37" customFormat="1" ht="85.5" customHeight="1" x14ac:dyDescent="0.2">
      <c r="A27" s="242"/>
      <c r="B27" s="258"/>
      <c r="C27" s="217"/>
      <c r="D27" s="313"/>
      <c r="E27" s="258"/>
      <c r="F27" s="258"/>
      <c r="G27" s="314"/>
      <c r="H27" s="248"/>
      <c r="I27" s="258"/>
      <c r="J27" s="296" t="s">
        <v>66</v>
      </c>
      <c r="K27" s="296" t="s">
        <v>55</v>
      </c>
      <c r="L27" s="315"/>
      <c r="M27" s="316"/>
      <c r="N27" s="258"/>
      <c r="O27" s="258"/>
      <c r="P27" s="317"/>
      <c r="Q27" s="287"/>
      <c r="R27" s="124" t="s">
        <v>1228</v>
      </c>
      <c r="S27" s="124" t="s">
        <v>1219</v>
      </c>
      <c r="T27" s="118">
        <v>42493</v>
      </c>
      <c r="U27" s="116" t="s">
        <v>1213</v>
      </c>
      <c r="V27" s="136" t="s">
        <v>201</v>
      </c>
      <c r="W27" s="300">
        <v>1648309</v>
      </c>
      <c r="X27" s="224"/>
      <c r="Y27" s="92">
        <f t="shared" si="0"/>
        <v>1648309</v>
      </c>
      <c r="Z27" s="92">
        <v>1648309</v>
      </c>
      <c r="AA27" s="301" t="s">
        <v>1214</v>
      </c>
      <c r="AB27" s="136" t="s">
        <v>1220</v>
      </c>
      <c r="AC27" s="136" t="s">
        <v>35</v>
      </c>
      <c r="AD27" s="127" t="s">
        <v>1229</v>
      </c>
      <c r="AE27" s="136" t="s">
        <v>56</v>
      </c>
      <c r="AF27" s="136" t="s">
        <v>56</v>
      </c>
      <c r="AG27" s="136" t="s">
        <v>56</v>
      </c>
      <c r="AH27" s="120" t="s">
        <v>1222</v>
      </c>
      <c r="AI27" s="121">
        <v>42493</v>
      </c>
      <c r="AJ27" s="121">
        <v>42734</v>
      </c>
      <c r="AK27" s="136" t="s">
        <v>755</v>
      </c>
      <c r="AL27" s="92" t="s">
        <v>756</v>
      </c>
      <c r="AM27" s="68" t="s">
        <v>56</v>
      </c>
      <c r="AN27" s="68" t="s">
        <v>56</v>
      </c>
      <c r="AO27" s="68" t="s">
        <v>56</v>
      </c>
      <c r="AP27" s="68" t="s">
        <v>56</v>
      </c>
      <c r="AQ27" s="68" t="s">
        <v>56</v>
      </c>
      <c r="AR27" s="68" t="s">
        <v>56</v>
      </c>
      <c r="AS27" s="68" t="s">
        <v>56</v>
      </c>
      <c r="AT27" s="68" t="s">
        <v>56</v>
      </c>
      <c r="AU27" s="318">
        <v>473652</v>
      </c>
      <c r="AV27" s="319"/>
      <c r="AW27" s="319"/>
      <c r="AX27" s="14"/>
      <c r="AY27" s="319"/>
      <c r="AZ27" s="319"/>
      <c r="BA27" s="319"/>
    </row>
    <row r="28" spans="1:53" s="12" customFormat="1" ht="117.75" customHeight="1" x14ac:dyDescent="0.2">
      <c r="A28" s="223">
        <v>4</v>
      </c>
      <c r="B28" s="224" t="s">
        <v>822</v>
      </c>
      <c r="C28" s="224">
        <v>25172504</v>
      </c>
      <c r="D28" s="115" t="s">
        <v>85</v>
      </c>
      <c r="E28" s="224" t="s">
        <v>76</v>
      </c>
      <c r="F28" s="224">
        <v>1</v>
      </c>
      <c r="G28" s="225" t="s">
        <v>162</v>
      </c>
      <c r="H28" s="138">
        <v>1</v>
      </c>
      <c r="I28" s="224" t="s">
        <v>86</v>
      </c>
      <c r="J28" s="224" t="s">
        <v>87</v>
      </c>
      <c r="K28" s="224" t="s">
        <v>55</v>
      </c>
      <c r="L28" s="54">
        <v>1000000</v>
      </c>
      <c r="M28" s="55">
        <v>1000000</v>
      </c>
      <c r="N28" s="224" t="s">
        <v>81</v>
      </c>
      <c r="O28" s="224" t="s">
        <v>56</v>
      </c>
      <c r="P28" s="22" t="s">
        <v>82</v>
      </c>
      <c r="Q28" s="287"/>
      <c r="R28" s="124" t="s">
        <v>1351</v>
      </c>
      <c r="S28" s="124" t="s">
        <v>1194</v>
      </c>
      <c r="T28" s="25">
        <v>42515</v>
      </c>
      <c r="U28" s="186" t="s">
        <v>1352</v>
      </c>
      <c r="V28" s="127" t="s">
        <v>436</v>
      </c>
      <c r="W28" s="312">
        <v>999400</v>
      </c>
      <c r="X28" s="224"/>
      <c r="Y28" s="92">
        <f t="shared" si="0"/>
        <v>999400</v>
      </c>
      <c r="Z28" s="92">
        <v>999400</v>
      </c>
      <c r="AA28" s="301" t="s">
        <v>1353</v>
      </c>
      <c r="AB28" s="127" t="s">
        <v>1354</v>
      </c>
      <c r="AC28" s="127" t="s">
        <v>35</v>
      </c>
      <c r="AD28" s="127" t="s">
        <v>1355</v>
      </c>
      <c r="AE28" s="127" t="s">
        <v>56</v>
      </c>
      <c r="AF28" s="127" t="s">
        <v>56</v>
      </c>
      <c r="AG28" s="127" t="s">
        <v>56</v>
      </c>
      <c r="AH28" s="320" t="s">
        <v>1356</v>
      </c>
      <c r="AI28" s="321">
        <v>42515</v>
      </c>
      <c r="AJ28" s="321">
        <v>42545</v>
      </c>
      <c r="AK28" s="136" t="s">
        <v>206</v>
      </c>
      <c r="AL28" s="92" t="s">
        <v>1357</v>
      </c>
      <c r="AM28" s="68" t="s">
        <v>56</v>
      </c>
      <c r="AN28" s="68" t="s">
        <v>56</v>
      </c>
      <c r="AO28" s="68" t="s">
        <v>56</v>
      </c>
      <c r="AP28" s="68" t="s">
        <v>56</v>
      </c>
      <c r="AQ28" s="68" t="s">
        <v>56</v>
      </c>
      <c r="AR28" s="68" t="s">
        <v>56</v>
      </c>
      <c r="AS28" s="322">
        <v>999400</v>
      </c>
      <c r="AT28" s="14"/>
      <c r="AU28" s="34"/>
      <c r="AV28" s="33"/>
      <c r="AW28" s="14"/>
      <c r="AX28" s="14"/>
      <c r="AY28" s="14"/>
      <c r="AZ28" s="14"/>
      <c r="BA28" s="14"/>
    </row>
    <row r="29" spans="1:53" s="37" customFormat="1" ht="111.75" customHeight="1" x14ac:dyDescent="0.2">
      <c r="A29" s="223">
        <v>5</v>
      </c>
      <c r="B29" s="224" t="s">
        <v>822</v>
      </c>
      <c r="C29" s="224" t="s">
        <v>111</v>
      </c>
      <c r="D29" s="115" t="s">
        <v>64</v>
      </c>
      <c r="E29" s="224" t="s">
        <v>76</v>
      </c>
      <c r="F29" s="224">
        <v>1</v>
      </c>
      <c r="G29" s="225" t="s">
        <v>161</v>
      </c>
      <c r="H29" s="138">
        <v>8</v>
      </c>
      <c r="I29" s="224" t="s">
        <v>80</v>
      </c>
      <c r="J29" s="224" t="s">
        <v>65</v>
      </c>
      <c r="K29" s="224" t="s">
        <v>55</v>
      </c>
      <c r="L29" s="54">
        <v>5000000</v>
      </c>
      <c r="M29" s="55">
        <v>5000000</v>
      </c>
      <c r="N29" s="224" t="s">
        <v>81</v>
      </c>
      <c r="O29" s="224" t="s">
        <v>56</v>
      </c>
      <c r="P29" s="22" t="s">
        <v>82</v>
      </c>
      <c r="Q29" s="287"/>
      <c r="R29" s="124" t="s">
        <v>745</v>
      </c>
      <c r="S29" s="124" t="s">
        <v>890</v>
      </c>
      <c r="T29" s="25">
        <v>42429</v>
      </c>
      <c r="U29" s="186" t="s">
        <v>746</v>
      </c>
      <c r="V29" s="127" t="s">
        <v>436</v>
      </c>
      <c r="W29" s="27">
        <v>4705929.4000000004</v>
      </c>
      <c r="X29" s="224"/>
      <c r="Y29" s="92">
        <f t="shared" si="0"/>
        <v>4705929.4000000004</v>
      </c>
      <c r="Z29" s="92">
        <v>4705929.4000000004</v>
      </c>
      <c r="AA29" s="136" t="s">
        <v>747</v>
      </c>
      <c r="AB29" s="127" t="s">
        <v>748</v>
      </c>
      <c r="AC29" s="127" t="s">
        <v>35</v>
      </c>
      <c r="AD29" s="127" t="s">
        <v>749</v>
      </c>
      <c r="AE29" s="127" t="s">
        <v>56</v>
      </c>
      <c r="AF29" s="127" t="s">
        <v>56</v>
      </c>
      <c r="AG29" s="127" t="s">
        <v>56</v>
      </c>
      <c r="AH29" s="323" t="s">
        <v>750</v>
      </c>
      <c r="AI29" s="321">
        <v>42429</v>
      </c>
      <c r="AJ29" s="321">
        <v>42735</v>
      </c>
      <c r="AK29" s="127" t="s">
        <v>206</v>
      </c>
      <c r="AL29" s="324" t="s">
        <v>584</v>
      </c>
      <c r="AM29" s="68" t="s">
        <v>56</v>
      </c>
      <c r="AN29" s="68" t="s">
        <v>56</v>
      </c>
      <c r="AO29" s="325">
        <v>4705929.4000000004</v>
      </c>
      <c r="AP29" s="56"/>
      <c r="AQ29" s="29"/>
      <c r="AR29" s="29"/>
      <c r="AS29" s="29"/>
      <c r="AT29" s="14"/>
      <c r="AU29" s="29"/>
      <c r="AV29" s="29"/>
      <c r="AW29" s="29"/>
      <c r="AX29" s="14"/>
      <c r="AY29" s="29"/>
      <c r="AZ29" s="29"/>
      <c r="BA29" s="29"/>
    </row>
    <row r="30" spans="1:53" s="12" customFormat="1" ht="72.75" customHeight="1" x14ac:dyDescent="0.2">
      <c r="A30" s="223">
        <v>6</v>
      </c>
      <c r="B30" s="224" t="s">
        <v>822</v>
      </c>
      <c r="C30" s="224">
        <v>44103103</v>
      </c>
      <c r="D30" s="115" t="s">
        <v>1339</v>
      </c>
      <c r="E30" s="224" t="s">
        <v>76</v>
      </c>
      <c r="F30" s="224">
        <v>1</v>
      </c>
      <c r="G30" s="225" t="s">
        <v>167</v>
      </c>
      <c r="H30" s="138">
        <v>3</v>
      </c>
      <c r="I30" s="224" t="s">
        <v>86</v>
      </c>
      <c r="J30" s="224" t="s">
        <v>65</v>
      </c>
      <c r="K30" s="224" t="s">
        <v>55</v>
      </c>
      <c r="L30" s="54">
        <v>25000000</v>
      </c>
      <c r="M30" s="55">
        <v>25000000</v>
      </c>
      <c r="N30" s="224" t="s">
        <v>81</v>
      </c>
      <c r="O30" s="224" t="s">
        <v>56</v>
      </c>
      <c r="P30" s="22" t="s">
        <v>82</v>
      </c>
      <c r="Q30" s="287"/>
      <c r="R30" s="124" t="s">
        <v>1740</v>
      </c>
      <c r="S30" s="124" t="s">
        <v>1741</v>
      </c>
      <c r="T30" s="25">
        <v>42608</v>
      </c>
      <c r="U30" s="26" t="s">
        <v>1742</v>
      </c>
      <c r="V30" s="127" t="s">
        <v>436</v>
      </c>
      <c r="W30" s="27">
        <v>24757300</v>
      </c>
      <c r="X30" s="144"/>
      <c r="Y30" s="27">
        <f t="shared" si="0"/>
        <v>24757300</v>
      </c>
      <c r="Z30" s="27">
        <v>24757300</v>
      </c>
      <c r="AA30" s="168" t="s">
        <v>1743</v>
      </c>
      <c r="AB30" s="136" t="s">
        <v>1744</v>
      </c>
      <c r="AC30" s="136" t="s">
        <v>35</v>
      </c>
      <c r="AD30" s="127" t="s">
        <v>1745</v>
      </c>
      <c r="AE30" s="136" t="s">
        <v>56</v>
      </c>
      <c r="AF30" s="136" t="s">
        <v>56</v>
      </c>
      <c r="AG30" s="136" t="s">
        <v>56</v>
      </c>
      <c r="AH30" s="168" t="s">
        <v>1746</v>
      </c>
      <c r="AI30" s="321">
        <v>42608</v>
      </c>
      <c r="AJ30" s="121">
        <v>42638</v>
      </c>
      <c r="AK30" s="136" t="s">
        <v>1747</v>
      </c>
      <c r="AL30" s="92" t="s">
        <v>1357</v>
      </c>
      <c r="AM30" s="68"/>
      <c r="AN30" s="29"/>
      <c r="AO30" s="29"/>
      <c r="AP30" s="56"/>
      <c r="AQ30" s="29"/>
      <c r="AR30" s="29"/>
      <c r="AS30" s="29"/>
      <c r="AT30" s="56"/>
      <c r="AU30" s="29"/>
      <c r="AV30" s="29"/>
      <c r="AW30" s="29"/>
      <c r="AX30" s="14"/>
      <c r="AY30" s="29"/>
      <c r="AZ30" s="29"/>
      <c r="BA30" s="29"/>
    </row>
    <row r="31" spans="1:53" s="12" customFormat="1" ht="85.5" customHeight="1" x14ac:dyDescent="0.2">
      <c r="A31" s="223">
        <v>7</v>
      </c>
      <c r="B31" s="224" t="s">
        <v>822</v>
      </c>
      <c r="C31" s="224" t="s">
        <v>153</v>
      </c>
      <c r="D31" s="115" t="s">
        <v>88</v>
      </c>
      <c r="E31" s="224" t="s">
        <v>76</v>
      </c>
      <c r="F31" s="224">
        <v>1</v>
      </c>
      <c r="G31" s="225" t="s">
        <v>159</v>
      </c>
      <c r="H31" s="138">
        <v>1</v>
      </c>
      <c r="I31" s="224" t="s">
        <v>89</v>
      </c>
      <c r="J31" s="224" t="s">
        <v>675</v>
      </c>
      <c r="K31" s="224" t="s">
        <v>55</v>
      </c>
      <c r="L31" s="54">
        <v>6500000</v>
      </c>
      <c r="M31" s="55">
        <v>6500000</v>
      </c>
      <c r="N31" s="224" t="s">
        <v>81</v>
      </c>
      <c r="O31" s="224" t="s">
        <v>56</v>
      </c>
      <c r="P31" s="22" t="s">
        <v>82</v>
      </c>
      <c r="Q31" s="287"/>
      <c r="R31" s="326" t="s">
        <v>433</v>
      </c>
      <c r="S31" s="326" t="s">
        <v>434</v>
      </c>
      <c r="T31" s="327">
        <v>42397</v>
      </c>
      <c r="U31" s="328" t="s">
        <v>435</v>
      </c>
      <c r="V31" s="328" t="s">
        <v>436</v>
      </c>
      <c r="W31" s="329">
        <v>3101205</v>
      </c>
      <c r="X31" s="330"/>
      <c r="Y31" s="92">
        <v>3101205</v>
      </c>
      <c r="Z31" s="92">
        <v>3101205</v>
      </c>
      <c r="AA31" s="328" t="s">
        <v>437</v>
      </c>
      <c r="AB31" s="328" t="s">
        <v>438</v>
      </c>
      <c r="AC31" s="328" t="s">
        <v>35</v>
      </c>
      <c r="AD31" s="328" t="s">
        <v>583</v>
      </c>
      <c r="AE31" s="328" t="s">
        <v>547</v>
      </c>
      <c r="AF31" s="331">
        <v>42403</v>
      </c>
      <c r="AG31" s="331">
        <v>42408</v>
      </c>
      <c r="AH31" s="328" t="s">
        <v>439</v>
      </c>
      <c r="AI31" s="331">
        <v>42408</v>
      </c>
      <c r="AJ31" s="331">
        <v>42436</v>
      </c>
      <c r="AK31" s="328" t="s">
        <v>206</v>
      </c>
      <c r="AL31" s="332" t="s">
        <v>584</v>
      </c>
      <c r="AM31" s="333"/>
      <c r="AN31" s="328"/>
      <c r="AO31" s="328"/>
      <c r="AP31" s="328"/>
      <c r="AQ31" s="328"/>
      <c r="AR31" s="328"/>
      <c r="AS31" s="328"/>
      <c r="AT31" s="328"/>
      <c r="AU31" s="328"/>
      <c r="AV31" s="328"/>
      <c r="AW31" s="328"/>
      <c r="AX31" s="328"/>
      <c r="AY31" s="328"/>
      <c r="AZ31" s="328"/>
      <c r="BA31" s="328"/>
    </row>
    <row r="32" spans="1:53" s="12" customFormat="1" ht="54.75" customHeight="1" x14ac:dyDescent="0.2">
      <c r="A32" s="223">
        <v>8</v>
      </c>
      <c r="B32" s="224" t="s">
        <v>822</v>
      </c>
      <c r="C32" s="224" t="s">
        <v>154</v>
      </c>
      <c r="D32" s="115" t="s">
        <v>90</v>
      </c>
      <c r="E32" s="224" t="s">
        <v>76</v>
      </c>
      <c r="F32" s="224">
        <v>1</v>
      </c>
      <c r="G32" s="225" t="s">
        <v>159</v>
      </c>
      <c r="H32" s="138">
        <v>1</v>
      </c>
      <c r="I32" s="224" t="s">
        <v>89</v>
      </c>
      <c r="J32" s="224" t="s">
        <v>674</v>
      </c>
      <c r="K32" s="224" t="s">
        <v>55</v>
      </c>
      <c r="L32" s="54">
        <v>7000000</v>
      </c>
      <c r="M32" s="55">
        <v>7000000</v>
      </c>
      <c r="N32" s="224" t="s">
        <v>81</v>
      </c>
      <c r="O32" s="224" t="s">
        <v>56</v>
      </c>
      <c r="P32" s="22" t="s">
        <v>82</v>
      </c>
      <c r="Q32" s="287"/>
      <c r="R32" s="334"/>
      <c r="S32" s="334"/>
      <c r="T32" s="335"/>
      <c r="U32" s="243"/>
      <c r="V32" s="243"/>
      <c r="W32" s="329">
        <v>5740453</v>
      </c>
      <c r="X32" s="336"/>
      <c r="Y32" s="92">
        <v>5740453</v>
      </c>
      <c r="Z32" s="92">
        <v>5740453</v>
      </c>
      <c r="AA32" s="243"/>
      <c r="AB32" s="243"/>
      <c r="AC32" s="243"/>
      <c r="AD32" s="243"/>
      <c r="AE32" s="243"/>
      <c r="AF32" s="337"/>
      <c r="AG32" s="337"/>
      <c r="AH32" s="243"/>
      <c r="AI32" s="337"/>
      <c r="AJ32" s="337"/>
      <c r="AK32" s="243"/>
      <c r="AL32" s="338"/>
      <c r="AM32" s="339"/>
      <c r="AN32" s="243"/>
      <c r="AO32" s="243"/>
      <c r="AP32" s="243"/>
      <c r="AQ32" s="243"/>
      <c r="AR32" s="243"/>
      <c r="AS32" s="243"/>
      <c r="AT32" s="243"/>
      <c r="AU32" s="243"/>
      <c r="AV32" s="243"/>
      <c r="AW32" s="243"/>
      <c r="AX32" s="243"/>
      <c r="AY32" s="243"/>
      <c r="AZ32" s="243"/>
      <c r="BA32" s="243"/>
    </row>
    <row r="33" spans="1:53" s="37" customFormat="1" ht="69" customHeight="1" x14ac:dyDescent="0.25">
      <c r="A33" s="223">
        <v>9</v>
      </c>
      <c r="B33" s="224" t="s">
        <v>822</v>
      </c>
      <c r="C33" s="224" t="s">
        <v>155</v>
      </c>
      <c r="D33" s="115" t="s">
        <v>72</v>
      </c>
      <c r="E33" s="224" t="s">
        <v>76</v>
      </c>
      <c r="F33" s="224">
        <v>1</v>
      </c>
      <c r="G33" s="225" t="s">
        <v>163</v>
      </c>
      <c r="H33" s="138">
        <v>1</v>
      </c>
      <c r="I33" s="224" t="s">
        <v>89</v>
      </c>
      <c r="J33" s="224" t="s">
        <v>71</v>
      </c>
      <c r="K33" s="224" t="s">
        <v>55</v>
      </c>
      <c r="L33" s="54">
        <v>4200000</v>
      </c>
      <c r="M33" s="55">
        <v>4200000</v>
      </c>
      <c r="N33" s="224" t="s">
        <v>81</v>
      </c>
      <c r="O33" s="224" t="s">
        <v>56</v>
      </c>
      <c r="P33" s="22" t="s">
        <v>82</v>
      </c>
      <c r="Q33" s="287"/>
      <c r="R33" s="62"/>
      <c r="S33" s="66"/>
      <c r="T33" s="24"/>
      <c r="U33" s="137"/>
      <c r="V33" s="14"/>
      <c r="W33" s="224"/>
      <c r="X33" s="224"/>
      <c r="Y33" s="92">
        <f t="shared" si="0"/>
        <v>0</v>
      </c>
      <c r="Z33" s="92">
        <v>0</v>
      </c>
      <c r="AA33" s="35"/>
      <c r="AB33" s="31"/>
      <c r="AC33" s="224"/>
      <c r="AD33" s="224"/>
      <c r="AE33" s="224"/>
      <c r="AF33" s="224"/>
      <c r="AG33" s="224"/>
      <c r="AH33" s="224"/>
      <c r="AI33" s="224"/>
      <c r="AJ33" s="28"/>
      <c r="AK33" s="28"/>
      <c r="AL33" s="67"/>
      <c r="AM33" s="68"/>
      <c r="AN33" s="29"/>
      <c r="AO33" s="29"/>
      <c r="AP33" s="36"/>
      <c r="AQ33" s="29"/>
      <c r="AR33" s="14"/>
      <c r="AS33" s="33"/>
      <c r="AT33" s="14"/>
      <c r="AU33" s="34"/>
      <c r="AV33" s="33"/>
      <c r="AW33" s="14"/>
      <c r="AX33" s="14"/>
      <c r="AY33" s="14"/>
      <c r="AZ33" s="14"/>
      <c r="BA33" s="14"/>
    </row>
    <row r="34" spans="1:53" s="37" customFormat="1" ht="95.25" customHeight="1" x14ac:dyDescent="0.2">
      <c r="A34" s="223">
        <v>10</v>
      </c>
      <c r="B34" s="227" t="s">
        <v>822</v>
      </c>
      <c r="C34" s="227">
        <v>72101506</v>
      </c>
      <c r="D34" s="114" t="s">
        <v>1341</v>
      </c>
      <c r="E34" s="227" t="s">
        <v>76</v>
      </c>
      <c r="F34" s="227">
        <v>1</v>
      </c>
      <c r="G34" s="225" t="s">
        <v>165</v>
      </c>
      <c r="H34" s="138" t="s">
        <v>1320</v>
      </c>
      <c r="I34" s="227" t="s">
        <v>89</v>
      </c>
      <c r="J34" s="227" t="s">
        <v>74</v>
      </c>
      <c r="K34" s="227" t="s">
        <v>55</v>
      </c>
      <c r="L34" s="42">
        <v>12010312</v>
      </c>
      <c r="M34" s="43">
        <v>5200000</v>
      </c>
      <c r="N34" s="227" t="s">
        <v>78</v>
      </c>
      <c r="O34" s="227" t="s">
        <v>56</v>
      </c>
      <c r="P34" s="44" t="s">
        <v>82</v>
      </c>
      <c r="Q34" s="287"/>
      <c r="R34" s="124" t="s">
        <v>1572</v>
      </c>
      <c r="S34" s="124" t="s">
        <v>1573</v>
      </c>
      <c r="T34" s="25">
        <v>42559</v>
      </c>
      <c r="U34" s="26" t="s">
        <v>1574</v>
      </c>
      <c r="V34" s="127" t="s">
        <v>451</v>
      </c>
      <c r="W34" s="27">
        <v>11000000</v>
      </c>
      <c r="X34" s="224"/>
      <c r="Y34" s="92">
        <f>SUM(W34+X34)</f>
        <v>11000000</v>
      </c>
      <c r="Z34" s="27">
        <v>5000000</v>
      </c>
      <c r="AA34" s="26" t="s">
        <v>1731</v>
      </c>
      <c r="AB34" s="136" t="s">
        <v>1575</v>
      </c>
      <c r="AC34" s="136" t="s">
        <v>35</v>
      </c>
      <c r="AD34" s="127" t="s">
        <v>1576</v>
      </c>
      <c r="AE34" s="136" t="s">
        <v>56</v>
      </c>
      <c r="AF34" s="136" t="s">
        <v>56</v>
      </c>
      <c r="AG34" s="136" t="s">
        <v>56</v>
      </c>
      <c r="AH34" s="168" t="s">
        <v>1577</v>
      </c>
      <c r="AI34" s="121">
        <v>42583</v>
      </c>
      <c r="AJ34" s="121">
        <v>42916</v>
      </c>
      <c r="AK34" s="136" t="s">
        <v>578</v>
      </c>
      <c r="AL34" s="92" t="s">
        <v>1357</v>
      </c>
      <c r="AM34" s="340"/>
      <c r="AN34" s="340"/>
      <c r="AO34" s="340"/>
      <c r="AP34" s="340"/>
      <c r="AQ34" s="340"/>
      <c r="AR34" s="340"/>
      <c r="AS34" s="340"/>
      <c r="AT34" s="340"/>
      <c r="AU34" s="340"/>
      <c r="AV34" s="340"/>
      <c r="AW34" s="340"/>
      <c r="AX34" s="340"/>
      <c r="AY34" s="340"/>
      <c r="AZ34" s="340"/>
      <c r="BA34" s="340"/>
    </row>
    <row r="35" spans="1:53" s="37" customFormat="1" ht="67.5" customHeight="1" x14ac:dyDescent="0.2">
      <c r="A35" s="254">
        <v>11</v>
      </c>
      <c r="B35" s="257" t="s">
        <v>822</v>
      </c>
      <c r="C35" s="216" t="s">
        <v>156</v>
      </c>
      <c r="D35" s="294" t="s">
        <v>57</v>
      </c>
      <c r="E35" s="257" t="s">
        <v>76</v>
      </c>
      <c r="F35" s="257">
        <v>1</v>
      </c>
      <c r="G35" s="295" t="s">
        <v>166</v>
      </c>
      <c r="H35" s="247">
        <v>10</v>
      </c>
      <c r="I35" s="257" t="s">
        <v>89</v>
      </c>
      <c r="J35" s="224" t="s">
        <v>58</v>
      </c>
      <c r="K35" s="224" t="s">
        <v>55</v>
      </c>
      <c r="L35" s="54">
        <v>8150000</v>
      </c>
      <c r="M35" s="55">
        <v>8150000</v>
      </c>
      <c r="N35" s="224" t="s">
        <v>81</v>
      </c>
      <c r="O35" s="224" t="s">
        <v>56</v>
      </c>
      <c r="P35" s="22" t="s">
        <v>82</v>
      </c>
      <c r="Q35" s="287"/>
      <c r="R35" s="341" t="s">
        <v>709</v>
      </c>
      <c r="S35" s="341" t="s">
        <v>710</v>
      </c>
      <c r="T35" s="342">
        <v>42433</v>
      </c>
      <c r="U35" s="294" t="s">
        <v>711</v>
      </c>
      <c r="V35" s="294" t="s">
        <v>451</v>
      </c>
      <c r="W35" s="92">
        <v>8100000</v>
      </c>
      <c r="X35" s="294"/>
      <c r="Y35" s="92">
        <v>8100000</v>
      </c>
      <c r="Z35" s="92">
        <v>8100000</v>
      </c>
      <c r="AA35" s="294" t="s">
        <v>669</v>
      </c>
      <c r="AB35" s="294" t="s">
        <v>712</v>
      </c>
      <c r="AC35" s="294" t="s">
        <v>35</v>
      </c>
      <c r="AD35" s="294" t="s">
        <v>713</v>
      </c>
      <c r="AE35" s="294" t="s">
        <v>547</v>
      </c>
      <c r="AF35" s="343">
        <v>42433</v>
      </c>
      <c r="AG35" s="343">
        <v>42437</v>
      </c>
      <c r="AH35" s="344" t="s">
        <v>714</v>
      </c>
      <c r="AI35" s="343">
        <v>42437</v>
      </c>
      <c r="AJ35" s="343">
        <v>42735</v>
      </c>
      <c r="AK35" s="294" t="s">
        <v>206</v>
      </c>
      <c r="AL35" s="345" t="s">
        <v>584</v>
      </c>
      <c r="AM35" s="346" t="s">
        <v>56</v>
      </c>
      <c r="AN35" s="347" t="s">
        <v>56</v>
      </c>
      <c r="AO35" s="347" t="s">
        <v>56</v>
      </c>
      <c r="AP35" s="347" t="s">
        <v>56</v>
      </c>
      <c r="AQ35" s="347" t="s">
        <v>56</v>
      </c>
      <c r="AR35" s="348">
        <v>2877078</v>
      </c>
      <c r="AS35" s="347" t="s">
        <v>56</v>
      </c>
      <c r="AT35" s="257"/>
      <c r="AU35" s="348">
        <v>1620000</v>
      </c>
      <c r="AV35" s="257"/>
      <c r="AW35" s="257"/>
      <c r="AX35" s="257"/>
      <c r="AY35" s="257"/>
      <c r="AZ35" s="257"/>
      <c r="BA35" s="257"/>
    </row>
    <row r="36" spans="1:53" s="37" customFormat="1" ht="67.5" customHeight="1" x14ac:dyDescent="0.2">
      <c r="A36" s="242"/>
      <c r="B36" s="258"/>
      <c r="C36" s="217"/>
      <c r="D36" s="313"/>
      <c r="E36" s="258"/>
      <c r="F36" s="258"/>
      <c r="G36" s="314"/>
      <c r="H36" s="248"/>
      <c r="I36" s="258"/>
      <c r="J36" s="224" t="s">
        <v>71</v>
      </c>
      <c r="K36" s="224" t="s">
        <v>55</v>
      </c>
      <c r="L36" s="54">
        <v>1350000</v>
      </c>
      <c r="M36" s="55">
        <v>1350000</v>
      </c>
      <c r="N36" s="224" t="s">
        <v>81</v>
      </c>
      <c r="O36" s="224" t="s">
        <v>56</v>
      </c>
      <c r="P36" s="22" t="s">
        <v>110</v>
      </c>
      <c r="Q36" s="287"/>
      <c r="R36" s="349"/>
      <c r="S36" s="349"/>
      <c r="T36" s="350"/>
      <c r="U36" s="313"/>
      <c r="V36" s="313"/>
      <c r="W36" s="92">
        <v>1350000</v>
      </c>
      <c r="X36" s="313"/>
      <c r="Y36" s="92">
        <v>1350000</v>
      </c>
      <c r="Z36" s="92">
        <v>1350000</v>
      </c>
      <c r="AA36" s="313"/>
      <c r="AB36" s="313"/>
      <c r="AC36" s="313"/>
      <c r="AD36" s="313"/>
      <c r="AE36" s="313"/>
      <c r="AF36" s="351"/>
      <c r="AG36" s="351"/>
      <c r="AH36" s="352"/>
      <c r="AI36" s="351"/>
      <c r="AJ36" s="351"/>
      <c r="AK36" s="313"/>
      <c r="AL36" s="353"/>
      <c r="AM36" s="354"/>
      <c r="AN36" s="355"/>
      <c r="AO36" s="355"/>
      <c r="AP36" s="355"/>
      <c r="AQ36" s="355"/>
      <c r="AR36" s="356"/>
      <c r="AS36" s="355"/>
      <c r="AT36" s="258"/>
      <c r="AU36" s="356"/>
      <c r="AV36" s="258"/>
      <c r="AW36" s="258"/>
      <c r="AX36" s="258"/>
      <c r="AY36" s="258"/>
      <c r="AZ36" s="258"/>
      <c r="BA36" s="258"/>
    </row>
    <row r="37" spans="1:53" s="37" customFormat="1" ht="78.75" customHeight="1" x14ac:dyDescent="0.2">
      <c r="A37" s="223">
        <v>12</v>
      </c>
      <c r="B37" s="224" t="s">
        <v>822</v>
      </c>
      <c r="C37" s="224">
        <v>72103302</v>
      </c>
      <c r="D37" s="115" t="s">
        <v>59</v>
      </c>
      <c r="E37" s="224" t="s">
        <v>76</v>
      </c>
      <c r="F37" s="224">
        <v>1</v>
      </c>
      <c r="G37" s="225" t="s">
        <v>166</v>
      </c>
      <c r="H37" s="138">
        <v>6</v>
      </c>
      <c r="I37" s="224" t="s">
        <v>89</v>
      </c>
      <c r="J37" s="224" t="s">
        <v>60</v>
      </c>
      <c r="K37" s="224" t="s">
        <v>55</v>
      </c>
      <c r="L37" s="54">
        <v>3990000</v>
      </c>
      <c r="M37" s="55">
        <v>3990000</v>
      </c>
      <c r="N37" s="224" t="s">
        <v>81</v>
      </c>
      <c r="O37" s="224" t="s">
        <v>56</v>
      </c>
      <c r="P37" s="22" t="s">
        <v>82</v>
      </c>
      <c r="Q37" s="287"/>
      <c r="R37" s="124" t="s">
        <v>660</v>
      </c>
      <c r="S37" s="124" t="s">
        <v>661</v>
      </c>
      <c r="T37" s="25">
        <v>42430</v>
      </c>
      <c r="U37" s="186" t="s">
        <v>662</v>
      </c>
      <c r="V37" s="127" t="s">
        <v>451</v>
      </c>
      <c r="W37" s="27">
        <v>3750000</v>
      </c>
      <c r="X37" s="27">
        <v>1875000</v>
      </c>
      <c r="Y37" s="92">
        <f t="shared" si="0"/>
        <v>5625000</v>
      </c>
      <c r="Z37" s="92">
        <v>5625000</v>
      </c>
      <c r="AA37" s="127" t="s">
        <v>663</v>
      </c>
      <c r="AB37" s="127" t="s">
        <v>664</v>
      </c>
      <c r="AC37" s="127" t="s">
        <v>35</v>
      </c>
      <c r="AD37" s="127" t="s">
        <v>665</v>
      </c>
      <c r="AE37" s="127"/>
      <c r="AF37" s="127"/>
      <c r="AG37" s="127"/>
      <c r="AH37" s="323" t="s">
        <v>666</v>
      </c>
      <c r="AI37" s="321"/>
      <c r="AJ37" s="321">
        <v>42613</v>
      </c>
      <c r="AK37" s="127" t="s">
        <v>206</v>
      </c>
      <c r="AL37" s="324" t="s">
        <v>584</v>
      </c>
      <c r="AM37" s="68" t="s">
        <v>56</v>
      </c>
      <c r="AN37" s="68" t="s">
        <v>56</v>
      </c>
      <c r="AO37" s="68" t="s">
        <v>56</v>
      </c>
      <c r="AP37" s="68" t="s">
        <v>56</v>
      </c>
      <c r="AQ37" s="68" t="s">
        <v>56</v>
      </c>
      <c r="AR37" s="289">
        <v>625000</v>
      </c>
      <c r="AS37" s="289">
        <v>625000</v>
      </c>
      <c r="AT37" s="14"/>
      <c r="AU37" s="289">
        <v>625000</v>
      </c>
      <c r="AV37" s="289">
        <v>625000</v>
      </c>
      <c r="AW37" s="14"/>
      <c r="AX37" s="14"/>
      <c r="AY37" s="14"/>
      <c r="AZ37" s="14"/>
      <c r="BA37" s="14"/>
    </row>
    <row r="38" spans="1:53" s="37" customFormat="1" ht="93" customHeight="1" x14ac:dyDescent="0.2">
      <c r="A38" s="223">
        <v>13</v>
      </c>
      <c r="B38" s="224" t="s">
        <v>822</v>
      </c>
      <c r="C38" s="224" t="s">
        <v>171</v>
      </c>
      <c r="D38" s="115" t="s">
        <v>659</v>
      </c>
      <c r="E38" s="224" t="s">
        <v>95</v>
      </c>
      <c r="F38" s="224">
        <v>1</v>
      </c>
      <c r="G38" s="225" t="s">
        <v>166</v>
      </c>
      <c r="H38" s="138" t="s">
        <v>440</v>
      </c>
      <c r="I38" s="224" t="s">
        <v>89</v>
      </c>
      <c r="J38" s="224" t="s">
        <v>74</v>
      </c>
      <c r="K38" s="224" t="s">
        <v>55</v>
      </c>
      <c r="L38" s="54">
        <v>644733</v>
      </c>
      <c r="M38" s="54">
        <v>644733</v>
      </c>
      <c r="N38" s="224" t="s">
        <v>81</v>
      </c>
      <c r="O38" s="224" t="s">
        <v>56</v>
      </c>
      <c r="P38" s="22" t="s">
        <v>82</v>
      </c>
      <c r="Q38" s="287"/>
      <c r="R38" s="124" t="s">
        <v>510</v>
      </c>
      <c r="S38" s="124" t="s">
        <v>574</v>
      </c>
      <c r="T38" s="25">
        <v>42415</v>
      </c>
      <c r="U38" s="186" t="s">
        <v>575</v>
      </c>
      <c r="V38" s="127" t="s">
        <v>451</v>
      </c>
      <c r="W38" s="27">
        <v>550000</v>
      </c>
      <c r="X38" s="27"/>
      <c r="Y38" s="92">
        <f t="shared" si="0"/>
        <v>550000</v>
      </c>
      <c r="Z38" s="92">
        <v>550000</v>
      </c>
      <c r="AA38" s="127" t="s">
        <v>576</v>
      </c>
      <c r="AB38" s="127" t="s">
        <v>579</v>
      </c>
      <c r="AC38" s="127" t="s">
        <v>35</v>
      </c>
      <c r="AD38" s="127" t="s">
        <v>585</v>
      </c>
      <c r="AE38" s="127" t="s">
        <v>56</v>
      </c>
      <c r="AF38" s="127" t="s">
        <v>56</v>
      </c>
      <c r="AG38" s="127" t="s">
        <v>56</v>
      </c>
      <c r="AH38" s="127" t="s">
        <v>577</v>
      </c>
      <c r="AI38" s="321">
        <v>42415</v>
      </c>
      <c r="AJ38" s="321">
        <v>42426</v>
      </c>
      <c r="AK38" s="127" t="s">
        <v>578</v>
      </c>
      <c r="AL38" s="324" t="s">
        <v>584</v>
      </c>
      <c r="AM38" s="357" t="s">
        <v>56</v>
      </c>
      <c r="AN38" s="357" t="s">
        <v>56</v>
      </c>
      <c r="AO38" s="358">
        <v>550000</v>
      </c>
      <c r="AP38" s="36"/>
      <c r="AQ38" s="29"/>
      <c r="AR38" s="14"/>
      <c r="AS38" s="33"/>
      <c r="AT38" s="14"/>
      <c r="AU38" s="34"/>
      <c r="AV38" s="33"/>
      <c r="AW38" s="14"/>
      <c r="AX38" s="14"/>
      <c r="AY38" s="14"/>
      <c r="AZ38" s="14"/>
      <c r="BA38" s="14"/>
    </row>
    <row r="39" spans="1:53" s="37" customFormat="1" ht="42.75" customHeight="1" x14ac:dyDescent="0.25">
      <c r="A39" s="223">
        <v>14</v>
      </c>
      <c r="B39" s="227" t="s">
        <v>829</v>
      </c>
      <c r="C39" s="224">
        <v>81111820</v>
      </c>
      <c r="D39" s="115" t="s">
        <v>1342</v>
      </c>
      <c r="E39" s="224" t="s">
        <v>76</v>
      </c>
      <c r="F39" s="224">
        <v>1</v>
      </c>
      <c r="G39" s="137" t="s">
        <v>160</v>
      </c>
      <c r="H39" s="138" t="s">
        <v>1651</v>
      </c>
      <c r="I39" s="224" t="s">
        <v>77</v>
      </c>
      <c r="J39" s="224" t="s">
        <v>60</v>
      </c>
      <c r="K39" s="224" t="s">
        <v>55</v>
      </c>
      <c r="L39" s="43">
        <v>5800000</v>
      </c>
      <c r="M39" s="43">
        <v>135000</v>
      </c>
      <c r="N39" s="224" t="s">
        <v>78</v>
      </c>
      <c r="O39" s="224" t="s">
        <v>79</v>
      </c>
      <c r="P39" s="22" t="s">
        <v>82</v>
      </c>
      <c r="Q39" s="287"/>
      <c r="R39" s="62"/>
      <c r="S39" s="69"/>
      <c r="T39" s="24"/>
      <c r="U39" s="137"/>
      <c r="V39" s="31"/>
      <c r="W39" s="224"/>
      <c r="X39" s="224"/>
      <c r="Y39" s="92">
        <f t="shared" si="0"/>
        <v>0</v>
      </c>
      <c r="Z39" s="92">
        <v>0</v>
      </c>
      <c r="AA39" s="35"/>
      <c r="AB39" s="31"/>
      <c r="AC39" s="224"/>
      <c r="AD39" s="224"/>
      <c r="AE39" s="224"/>
      <c r="AF39" s="224"/>
      <c r="AG39" s="224"/>
      <c r="AH39" s="224"/>
      <c r="AI39" s="224"/>
      <c r="AJ39" s="28"/>
      <c r="AK39" s="28"/>
      <c r="AL39" s="67"/>
      <c r="AM39" s="68"/>
      <c r="AN39" s="29"/>
      <c r="AO39" s="29"/>
      <c r="AP39" s="36"/>
      <c r="AQ39" s="29"/>
      <c r="AR39" s="14"/>
      <c r="AS39" s="33"/>
      <c r="AT39" s="14"/>
      <c r="AU39" s="34"/>
      <c r="AV39" s="33"/>
      <c r="AW39" s="14"/>
      <c r="AX39" s="14"/>
      <c r="AY39" s="14"/>
      <c r="AZ39" s="14"/>
      <c r="BA39" s="14"/>
    </row>
    <row r="40" spans="1:53" s="93" customFormat="1" ht="72.75" customHeight="1" x14ac:dyDescent="0.25">
      <c r="A40" s="223">
        <v>15</v>
      </c>
      <c r="B40" s="227" t="s">
        <v>829</v>
      </c>
      <c r="C40" s="227">
        <v>81111812</v>
      </c>
      <c r="D40" s="114" t="s">
        <v>1343</v>
      </c>
      <c r="E40" s="227" t="s">
        <v>76</v>
      </c>
      <c r="F40" s="227">
        <v>1</v>
      </c>
      <c r="G40" s="225" t="s">
        <v>160</v>
      </c>
      <c r="H40" s="138">
        <v>21</v>
      </c>
      <c r="I40" s="227" t="s">
        <v>1344</v>
      </c>
      <c r="J40" s="227" t="s">
        <v>60</v>
      </c>
      <c r="K40" s="227" t="s">
        <v>55</v>
      </c>
      <c r="L40" s="42">
        <v>358099420</v>
      </c>
      <c r="M40" s="43">
        <v>34105000</v>
      </c>
      <c r="N40" s="227" t="s">
        <v>78</v>
      </c>
      <c r="O40" s="227" t="s">
        <v>79</v>
      </c>
      <c r="P40" s="44" t="s">
        <v>82</v>
      </c>
      <c r="Q40" s="287"/>
      <c r="R40" s="139"/>
      <c r="S40" s="140"/>
      <c r="T40" s="141"/>
      <c r="U40" s="142"/>
      <c r="V40" s="143"/>
      <c r="W40" s="144"/>
      <c r="X40" s="144"/>
      <c r="Y40" s="92">
        <f t="shared" si="0"/>
        <v>0</v>
      </c>
      <c r="Z40" s="92">
        <v>0</v>
      </c>
      <c r="AA40" s="145"/>
      <c r="AB40" s="143"/>
      <c r="AC40" s="144"/>
      <c r="AD40" s="144"/>
      <c r="AE40" s="144"/>
      <c r="AF40" s="144"/>
      <c r="AG40" s="144"/>
      <c r="AH40" s="144"/>
      <c r="AI40" s="144"/>
      <c r="AJ40" s="146"/>
      <c r="AK40" s="146"/>
      <c r="AL40" s="147"/>
      <c r="AM40" s="148"/>
      <c r="AN40" s="149"/>
      <c r="AO40" s="149"/>
      <c r="AP40" s="150"/>
      <c r="AQ40" s="149"/>
      <c r="AR40" s="151"/>
      <c r="AS40" s="152"/>
      <c r="AT40" s="151"/>
      <c r="AU40" s="153"/>
      <c r="AV40" s="152"/>
      <c r="AW40" s="151"/>
      <c r="AX40" s="151"/>
      <c r="AY40" s="151"/>
      <c r="AZ40" s="151"/>
      <c r="BA40" s="151"/>
    </row>
    <row r="41" spans="1:53" s="37" customFormat="1" ht="107.25" customHeight="1" x14ac:dyDescent="0.2">
      <c r="A41" s="223">
        <v>16</v>
      </c>
      <c r="B41" s="227" t="s">
        <v>822</v>
      </c>
      <c r="C41" s="154">
        <v>72102900</v>
      </c>
      <c r="D41" s="114" t="s">
        <v>91</v>
      </c>
      <c r="E41" s="227" t="s">
        <v>76</v>
      </c>
      <c r="F41" s="227">
        <v>1</v>
      </c>
      <c r="G41" s="225" t="s">
        <v>164</v>
      </c>
      <c r="H41" s="138">
        <v>3</v>
      </c>
      <c r="I41" s="227" t="s">
        <v>80</v>
      </c>
      <c r="J41" s="227" t="s">
        <v>92</v>
      </c>
      <c r="K41" s="227" t="s">
        <v>55</v>
      </c>
      <c r="L41" s="42">
        <v>36862270</v>
      </c>
      <c r="M41" s="42">
        <v>36862270</v>
      </c>
      <c r="N41" s="227" t="s">
        <v>81</v>
      </c>
      <c r="O41" s="227" t="s">
        <v>56</v>
      </c>
      <c r="P41" s="44" t="s">
        <v>82</v>
      </c>
      <c r="Q41" s="287"/>
      <c r="R41" s="124" t="s">
        <v>1137</v>
      </c>
      <c r="S41" s="124" t="s">
        <v>1138</v>
      </c>
      <c r="T41" s="25">
        <v>42482</v>
      </c>
      <c r="U41" s="186" t="s">
        <v>1139</v>
      </c>
      <c r="V41" s="127" t="s">
        <v>451</v>
      </c>
      <c r="W41" s="312">
        <v>34494453.030000001</v>
      </c>
      <c r="X41" s="224"/>
      <c r="Y41" s="92">
        <f t="shared" si="0"/>
        <v>34494453.030000001</v>
      </c>
      <c r="Z41" s="92">
        <v>34494453.030000001</v>
      </c>
      <c r="AA41" s="136" t="s">
        <v>1140</v>
      </c>
      <c r="AB41" s="136" t="s">
        <v>1141</v>
      </c>
      <c r="AC41" s="136" t="s">
        <v>224</v>
      </c>
      <c r="AD41" s="127" t="s">
        <v>1142</v>
      </c>
      <c r="AE41" s="136" t="s">
        <v>56</v>
      </c>
      <c r="AF41" s="136" t="s">
        <v>56</v>
      </c>
      <c r="AG41" s="136" t="s">
        <v>56</v>
      </c>
      <c r="AH41" s="120" t="s">
        <v>1143</v>
      </c>
      <c r="AI41" s="121">
        <v>42480</v>
      </c>
      <c r="AJ41" s="121">
        <v>42570</v>
      </c>
      <c r="AK41" s="136" t="s">
        <v>206</v>
      </c>
      <c r="AL41" s="92" t="s">
        <v>584</v>
      </c>
      <c r="AM41" s="68" t="s">
        <v>56</v>
      </c>
      <c r="AN41" s="29" t="s">
        <v>56</v>
      </c>
      <c r="AO41" s="29" t="s">
        <v>56</v>
      </c>
      <c r="AP41" s="56" t="s">
        <v>56</v>
      </c>
      <c r="AQ41" s="29" t="s">
        <v>56</v>
      </c>
      <c r="AR41" s="224" t="s">
        <v>56</v>
      </c>
      <c r="AS41" s="359">
        <v>11498151</v>
      </c>
      <c r="AT41" s="14"/>
      <c r="AU41" s="359">
        <v>11498151</v>
      </c>
      <c r="AV41" s="33"/>
      <c r="AW41" s="14"/>
      <c r="AX41" s="14"/>
      <c r="AY41" s="14"/>
      <c r="AZ41" s="14"/>
      <c r="BA41" s="14"/>
    </row>
    <row r="42" spans="1:53" s="37" customFormat="1" ht="95.25" customHeight="1" x14ac:dyDescent="0.25">
      <c r="A42" s="223">
        <v>17</v>
      </c>
      <c r="B42" s="227" t="s">
        <v>822</v>
      </c>
      <c r="C42" s="154">
        <v>78102200</v>
      </c>
      <c r="D42" s="114" t="s">
        <v>1345</v>
      </c>
      <c r="E42" s="227" t="s">
        <v>76</v>
      </c>
      <c r="F42" s="227">
        <v>1</v>
      </c>
      <c r="G42" s="225" t="s">
        <v>163</v>
      </c>
      <c r="H42" s="138">
        <v>12</v>
      </c>
      <c r="I42" s="227" t="s">
        <v>77</v>
      </c>
      <c r="J42" s="227" t="s">
        <v>93</v>
      </c>
      <c r="K42" s="227" t="s">
        <v>55</v>
      </c>
      <c r="L42" s="42">
        <v>226320000</v>
      </c>
      <c r="M42" s="43">
        <v>27600000</v>
      </c>
      <c r="N42" s="227" t="s">
        <v>78</v>
      </c>
      <c r="O42" s="227" t="s">
        <v>79</v>
      </c>
      <c r="P42" s="44" t="s">
        <v>1331</v>
      </c>
      <c r="Q42" s="287"/>
      <c r="R42" s="62"/>
      <c r="S42" s="69"/>
      <c r="T42" s="24"/>
      <c r="U42" s="137"/>
      <c r="V42" s="224"/>
      <c r="W42" s="224"/>
      <c r="X42" s="224"/>
      <c r="Y42" s="92">
        <f t="shared" si="0"/>
        <v>0</v>
      </c>
      <c r="Z42" s="92">
        <v>0</v>
      </c>
      <c r="AA42" s="35"/>
      <c r="AB42" s="224"/>
      <c r="AC42" s="224"/>
      <c r="AD42" s="224"/>
      <c r="AE42" s="224"/>
      <c r="AF42" s="224"/>
      <c r="AG42" s="224"/>
      <c r="AH42" s="224"/>
      <c r="AI42" s="224"/>
      <c r="AJ42" s="224"/>
      <c r="AK42" s="224"/>
      <c r="AL42" s="71"/>
      <c r="AM42" s="68"/>
      <c r="AN42" s="29"/>
      <c r="AO42" s="29"/>
      <c r="AP42" s="56"/>
      <c r="AQ42" s="29"/>
      <c r="AR42" s="14"/>
      <c r="AS42" s="33"/>
      <c r="AT42" s="14"/>
      <c r="AU42" s="34"/>
      <c r="AV42" s="33"/>
      <c r="AW42" s="14"/>
      <c r="AX42" s="14"/>
      <c r="AY42" s="14"/>
      <c r="AZ42" s="14"/>
      <c r="BA42" s="14"/>
    </row>
    <row r="43" spans="1:53" s="12" customFormat="1" ht="87.75" customHeight="1" x14ac:dyDescent="0.2">
      <c r="A43" s="223">
        <v>18</v>
      </c>
      <c r="B43" s="224" t="s">
        <v>824</v>
      </c>
      <c r="C43" s="224">
        <v>81100000</v>
      </c>
      <c r="D43" s="115" t="s">
        <v>1346</v>
      </c>
      <c r="E43" s="224" t="s">
        <v>76</v>
      </c>
      <c r="F43" s="224">
        <v>1</v>
      </c>
      <c r="G43" s="225" t="s">
        <v>800</v>
      </c>
      <c r="H43" s="138">
        <v>12</v>
      </c>
      <c r="I43" s="224" t="s">
        <v>89</v>
      </c>
      <c r="J43" s="224" t="s">
        <v>676</v>
      </c>
      <c r="K43" s="224" t="s">
        <v>55</v>
      </c>
      <c r="L43" s="54">
        <v>2592616</v>
      </c>
      <c r="M43" s="55">
        <v>2592616</v>
      </c>
      <c r="N43" s="224" t="s">
        <v>81</v>
      </c>
      <c r="O43" s="224" t="s">
        <v>56</v>
      </c>
      <c r="P43" s="22" t="s">
        <v>82</v>
      </c>
      <c r="Q43" s="287"/>
      <c r="R43" s="124" t="s">
        <v>1748</v>
      </c>
      <c r="S43" s="124" t="s">
        <v>1749</v>
      </c>
      <c r="T43" s="25">
        <v>42604</v>
      </c>
      <c r="U43" s="26" t="s">
        <v>1750</v>
      </c>
      <c r="V43" s="127" t="s">
        <v>436</v>
      </c>
      <c r="W43" s="312">
        <v>1173920</v>
      </c>
      <c r="X43" s="224"/>
      <c r="Y43" s="92">
        <f t="shared" si="0"/>
        <v>1173920</v>
      </c>
      <c r="Z43" s="92">
        <v>1173920</v>
      </c>
      <c r="AA43" s="168" t="s">
        <v>1751</v>
      </c>
      <c r="AB43" s="136" t="s">
        <v>1752</v>
      </c>
      <c r="AC43" s="136" t="s">
        <v>35</v>
      </c>
      <c r="AD43" s="127" t="s">
        <v>1753</v>
      </c>
      <c r="AE43" s="136" t="s">
        <v>56</v>
      </c>
      <c r="AF43" s="136" t="s">
        <v>56</v>
      </c>
      <c r="AG43" s="136" t="s">
        <v>56</v>
      </c>
      <c r="AH43" s="168" t="s">
        <v>1754</v>
      </c>
      <c r="AI43" s="321">
        <v>42604</v>
      </c>
      <c r="AJ43" s="121">
        <v>42968</v>
      </c>
      <c r="AK43" s="136" t="s">
        <v>1755</v>
      </c>
      <c r="AL43" s="92" t="s">
        <v>1756</v>
      </c>
      <c r="AM43" s="68"/>
      <c r="AN43" s="29"/>
      <c r="AO43" s="29"/>
      <c r="AP43" s="56"/>
      <c r="AQ43" s="29"/>
      <c r="AR43" s="29"/>
      <c r="AS43" s="360"/>
      <c r="AT43" s="56"/>
      <c r="AU43" s="360"/>
      <c r="AV43" s="360"/>
      <c r="AW43" s="360"/>
      <c r="AX43" s="14"/>
      <c r="AY43" s="360"/>
      <c r="AZ43" s="360"/>
      <c r="BA43" s="360"/>
    </row>
    <row r="44" spans="1:53" s="37" customFormat="1" ht="80.25" customHeight="1" x14ac:dyDescent="0.2">
      <c r="A44" s="223">
        <v>19</v>
      </c>
      <c r="B44" s="224" t="s">
        <v>829</v>
      </c>
      <c r="C44" s="224">
        <v>81112006</v>
      </c>
      <c r="D44" s="115" t="s">
        <v>94</v>
      </c>
      <c r="E44" s="224" t="s">
        <v>76</v>
      </c>
      <c r="F44" s="224">
        <v>1</v>
      </c>
      <c r="G44" s="225" t="s">
        <v>166</v>
      </c>
      <c r="H44" s="138">
        <v>12</v>
      </c>
      <c r="I44" s="224" t="s">
        <v>89</v>
      </c>
      <c r="J44" s="224" t="s">
        <v>67</v>
      </c>
      <c r="K44" s="224" t="s">
        <v>55</v>
      </c>
      <c r="L44" s="54">
        <v>3500000</v>
      </c>
      <c r="M44" s="55">
        <v>3500000</v>
      </c>
      <c r="N44" s="224" t="s">
        <v>81</v>
      </c>
      <c r="O44" s="224" t="s">
        <v>56</v>
      </c>
      <c r="P44" s="22" t="s">
        <v>61</v>
      </c>
      <c r="Q44" s="287"/>
      <c r="R44" s="124" t="s">
        <v>511</v>
      </c>
      <c r="S44" s="124" t="s">
        <v>568</v>
      </c>
      <c r="T44" s="25">
        <v>42415</v>
      </c>
      <c r="U44" s="186" t="s">
        <v>569</v>
      </c>
      <c r="V44" s="127" t="s">
        <v>451</v>
      </c>
      <c r="W44" s="27">
        <v>2600000</v>
      </c>
      <c r="X44" s="27"/>
      <c r="Y44" s="92">
        <f>SUM(W44+X44)</f>
        <v>2600000</v>
      </c>
      <c r="Z44" s="92">
        <v>2600000</v>
      </c>
      <c r="AA44" s="127" t="s">
        <v>570</v>
      </c>
      <c r="AB44" s="127" t="s">
        <v>573</v>
      </c>
      <c r="AC44" s="127" t="s">
        <v>35</v>
      </c>
      <c r="AD44" s="127" t="s">
        <v>586</v>
      </c>
      <c r="AE44" s="127" t="s">
        <v>587</v>
      </c>
      <c r="AF44" s="321">
        <v>42416</v>
      </c>
      <c r="AG44" s="321">
        <v>42418</v>
      </c>
      <c r="AH44" s="127" t="s">
        <v>571</v>
      </c>
      <c r="AI44" s="321">
        <v>42415</v>
      </c>
      <c r="AJ44" s="321">
        <v>42734</v>
      </c>
      <c r="AK44" s="127" t="s">
        <v>572</v>
      </c>
      <c r="AL44" s="324" t="s">
        <v>352</v>
      </c>
      <c r="AM44" s="68" t="s">
        <v>56</v>
      </c>
      <c r="AN44" s="29" t="s">
        <v>56</v>
      </c>
      <c r="AO44" s="29" t="s">
        <v>56</v>
      </c>
      <c r="AP44" s="56" t="s">
        <v>56</v>
      </c>
      <c r="AQ44" s="29" t="s">
        <v>56</v>
      </c>
      <c r="AR44" s="224" t="s">
        <v>56</v>
      </c>
      <c r="AS44" s="361" t="s">
        <v>1358</v>
      </c>
      <c r="AT44" s="14"/>
      <c r="AU44" s="34"/>
      <c r="AV44" s="33"/>
      <c r="AW44" s="14"/>
      <c r="AX44" s="14"/>
      <c r="AY44" s="14"/>
      <c r="AZ44" s="14"/>
      <c r="BA44" s="14"/>
    </row>
    <row r="45" spans="1:53" s="41" customFormat="1" ht="119.25" customHeight="1" x14ac:dyDescent="0.25">
      <c r="A45" s="223">
        <v>26</v>
      </c>
      <c r="B45" s="224" t="s">
        <v>822</v>
      </c>
      <c r="C45" s="227">
        <v>84131603</v>
      </c>
      <c r="D45" s="114" t="s">
        <v>98</v>
      </c>
      <c r="E45" s="227" t="s">
        <v>76</v>
      </c>
      <c r="F45" s="224">
        <v>1</v>
      </c>
      <c r="G45" s="137" t="s">
        <v>159</v>
      </c>
      <c r="H45" s="138">
        <v>1</v>
      </c>
      <c r="I45" s="227" t="s">
        <v>80</v>
      </c>
      <c r="J45" s="227" t="s">
        <v>63</v>
      </c>
      <c r="K45" s="227" t="s">
        <v>55</v>
      </c>
      <c r="L45" s="42">
        <v>3000000</v>
      </c>
      <c r="M45" s="43">
        <v>3000000</v>
      </c>
      <c r="N45" s="227" t="s">
        <v>81</v>
      </c>
      <c r="O45" s="227" t="s">
        <v>56</v>
      </c>
      <c r="P45" s="21" t="s">
        <v>82</v>
      </c>
      <c r="Q45" s="287"/>
      <c r="R45" s="124" t="s">
        <v>441</v>
      </c>
      <c r="S45" s="124" t="s">
        <v>442</v>
      </c>
      <c r="T45" s="25">
        <v>42398</v>
      </c>
      <c r="U45" s="26" t="s">
        <v>443</v>
      </c>
      <c r="V45" s="127" t="s">
        <v>444</v>
      </c>
      <c r="W45" s="27">
        <v>2463538</v>
      </c>
      <c r="X45" s="27"/>
      <c r="Y45" s="92">
        <f t="shared" si="0"/>
        <v>2463538</v>
      </c>
      <c r="Z45" s="92">
        <v>2463538</v>
      </c>
      <c r="AA45" s="127" t="s">
        <v>445</v>
      </c>
      <c r="AB45" s="127" t="s">
        <v>446</v>
      </c>
      <c r="AC45" s="127" t="s">
        <v>35</v>
      </c>
      <c r="AD45" s="127" t="s">
        <v>588</v>
      </c>
      <c r="AE45" s="127" t="s">
        <v>56</v>
      </c>
      <c r="AF45" s="127" t="s">
        <v>56</v>
      </c>
      <c r="AG45" s="127" t="s">
        <v>56</v>
      </c>
      <c r="AH45" s="127" t="s">
        <v>447</v>
      </c>
      <c r="AI45" s="321">
        <v>42398</v>
      </c>
      <c r="AJ45" s="321">
        <v>42735</v>
      </c>
      <c r="AK45" s="127" t="s">
        <v>206</v>
      </c>
      <c r="AL45" s="324" t="s">
        <v>584</v>
      </c>
      <c r="AM45" s="68"/>
      <c r="AN45" s="29"/>
      <c r="AO45" s="29"/>
      <c r="AP45" s="29"/>
      <c r="AQ45" s="29"/>
      <c r="AR45" s="29"/>
      <c r="AS45" s="29"/>
      <c r="AT45" s="29"/>
      <c r="AU45" s="29"/>
      <c r="AV45" s="29"/>
      <c r="AW45" s="29"/>
      <c r="AX45" s="23"/>
      <c r="AY45" s="29"/>
      <c r="AZ45" s="29"/>
      <c r="BA45" s="23"/>
    </row>
    <row r="46" spans="1:53" s="41" customFormat="1" ht="137.25" customHeight="1" x14ac:dyDescent="0.25">
      <c r="A46" s="223">
        <v>27</v>
      </c>
      <c r="B46" s="227" t="s">
        <v>822</v>
      </c>
      <c r="C46" s="227">
        <v>84131512</v>
      </c>
      <c r="D46" s="114" t="s">
        <v>168</v>
      </c>
      <c r="E46" s="227" t="s">
        <v>76</v>
      </c>
      <c r="F46" s="227">
        <v>1</v>
      </c>
      <c r="G46" s="225" t="s">
        <v>163</v>
      </c>
      <c r="H46" s="138">
        <v>12</v>
      </c>
      <c r="I46" s="227" t="s">
        <v>1324</v>
      </c>
      <c r="J46" s="227" t="s">
        <v>99</v>
      </c>
      <c r="K46" s="227" t="s">
        <v>55</v>
      </c>
      <c r="L46" s="42">
        <v>66668033</v>
      </c>
      <c r="M46" s="43">
        <v>66668033</v>
      </c>
      <c r="N46" s="227" t="s">
        <v>81</v>
      </c>
      <c r="O46" s="227" t="s">
        <v>56</v>
      </c>
      <c r="P46" s="362" t="s">
        <v>82</v>
      </c>
      <c r="Q46" s="287"/>
      <c r="R46" s="155"/>
      <c r="S46" s="155"/>
      <c r="T46" s="155"/>
      <c r="U46" s="155"/>
      <c r="V46" s="155"/>
      <c r="W46" s="155"/>
      <c r="X46" s="155"/>
      <c r="Y46" s="155">
        <f t="shared" si="0"/>
        <v>0</v>
      </c>
      <c r="Z46" s="155">
        <v>0</v>
      </c>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row>
    <row r="47" spans="1:53" s="41" customFormat="1" ht="90" customHeight="1" x14ac:dyDescent="0.25">
      <c r="A47" s="223">
        <v>28</v>
      </c>
      <c r="B47" s="227" t="s">
        <v>830</v>
      </c>
      <c r="C47" s="227" t="s">
        <v>157</v>
      </c>
      <c r="D47" s="114" t="s">
        <v>796</v>
      </c>
      <c r="E47" s="227" t="s">
        <v>76</v>
      </c>
      <c r="F47" s="224">
        <v>1</v>
      </c>
      <c r="G47" s="225" t="s">
        <v>161</v>
      </c>
      <c r="H47" s="138">
        <v>10</v>
      </c>
      <c r="I47" s="227" t="s">
        <v>80</v>
      </c>
      <c r="J47" s="227" t="s">
        <v>797</v>
      </c>
      <c r="K47" s="227" t="s">
        <v>55</v>
      </c>
      <c r="L47" s="42">
        <v>15000000</v>
      </c>
      <c r="M47" s="43">
        <v>15000000</v>
      </c>
      <c r="N47" s="227" t="s">
        <v>81</v>
      </c>
      <c r="O47" s="227" t="s">
        <v>56</v>
      </c>
      <c r="P47" s="44" t="s">
        <v>100</v>
      </c>
      <c r="Q47" s="287"/>
      <c r="R47" s="124" t="s">
        <v>848</v>
      </c>
      <c r="S47" s="124" t="s">
        <v>891</v>
      </c>
      <c r="T47" s="25">
        <v>42447</v>
      </c>
      <c r="U47" s="186" t="s">
        <v>849</v>
      </c>
      <c r="V47" s="127" t="s">
        <v>201</v>
      </c>
      <c r="W47" s="205">
        <v>15000000</v>
      </c>
      <c r="X47" s="363"/>
      <c r="Y47" s="27">
        <f t="shared" si="0"/>
        <v>15000000</v>
      </c>
      <c r="Z47" s="27">
        <v>15000000</v>
      </c>
      <c r="AA47" s="136" t="s">
        <v>850</v>
      </c>
      <c r="AB47" s="136" t="s">
        <v>851</v>
      </c>
      <c r="AC47" s="136" t="s">
        <v>35</v>
      </c>
      <c r="AD47" s="127" t="s">
        <v>852</v>
      </c>
      <c r="AE47" s="136" t="s">
        <v>56</v>
      </c>
      <c r="AF47" s="136" t="s">
        <v>56</v>
      </c>
      <c r="AG47" s="136" t="s">
        <v>56</v>
      </c>
      <c r="AH47" s="120" t="s">
        <v>853</v>
      </c>
      <c r="AI47" s="121">
        <v>42447</v>
      </c>
      <c r="AJ47" s="121">
        <v>42735</v>
      </c>
      <c r="AK47" s="136" t="s">
        <v>206</v>
      </c>
      <c r="AL47" s="122" t="s">
        <v>584</v>
      </c>
      <c r="AM47" s="357" t="s">
        <v>56</v>
      </c>
      <c r="AN47" s="357" t="s">
        <v>56</v>
      </c>
      <c r="AO47" s="357" t="s">
        <v>56</v>
      </c>
      <c r="AP47" s="357" t="s">
        <v>56</v>
      </c>
      <c r="AQ47" s="364">
        <v>923488</v>
      </c>
      <c r="AR47" s="39">
        <v>308544</v>
      </c>
      <c r="AS47" s="365" t="s">
        <v>1359</v>
      </c>
      <c r="AT47" s="366"/>
      <c r="AU47" s="39" t="s">
        <v>1627</v>
      </c>
      <c r="AV47" s="366"/>
      <c r="AW47" s="366"/>
      <c r="AX47" s="367"/>
      <c r="AY47" s="366"/>
      <c r="AZ47" s="366"/>
      <c r="BA47" s="366"/>
    </row>
    <row r="48" spans="1:53" s="41" customFormat="1" ht="125.25" customHeight="1" x14ac:dyDescent="0.25">
      <c r="A48" s="223">
        <v>29</v>
      </c>
      <c r="B48" s="224" t="s">
        <v>825</v>
      </c>
      <c r="C48" s="224">
        <v>80101706</v>
      </c>
      <c r="D48" s="115" t="s">
        <v>101</v>
      </c>
      <c r="E48" s="224" t="s">
        <v>76</v>
      </c>
      <c r="F48" s="224">
        <v>1</v>
      </c>
      <c r="G48" s="137" t="s">
        <v>161</v>
      </c>
      <c r="H48" s="138">
        <v>10</v>
      </c>
      <c r="I48" s="224" t="s">
        <v>89</v>
      </c>
      <c r="J48" s="224" t="s">
        <v>69</v>
      </c>
      <c r="K48" s="224" t="s">
        <v>55</v>
      </c>
      <c r="L48" s="54">
        <v>5000000</v>
      </c>
      <c r="M48" s="55">
        <v>5000000</v>
      </c>
      <c r="N48" s="224" t="s">
        <v>81</v>
      </c>
      <c r="O48" s="224" t="s">
        <v>56</v>
      </c>
      <c r="P48" s="22" t="s">
        <v>84</v>
      </c>
      <c r="Q48" s="287"/>
      <c r="R48" s="124" t="s">
        <v>715</v>
      </c>
      <c r="S48" s="124" t="s">
        <v>716</v>
      </c>
      <c r="T48" s="25"/>
      <c r="U48" s="186" t="s">
        <v>751</v>
      </c>
      <c r="V48" s="127" t="s">
        <v>451</v>
      </c>
      <c r="W48" s="27">
        <v>4000000</v>
      </c>
      <c r="X48" s="224"/>
      <c r="Y48" s="92">
        <f t="shared" si="0"/>
        <v>4000000</v>
      </c>
      <c r="Z48" s="92">
        <v>4000000</v>
      </c>
      <c r="AA48" s="127" t="s">
        <v>752</v>
      </c>
      <c r="AB48" s="127" t="s">
        <v>753</v>
      </c>
      <c r="AC48" s="127" t="s">
        <v>35</v>
      </c>
      <c r="AD48" s="127"/>
      <c r="AE48" s="127"/>
      <c r="AF48" s="127"/>
      <c r="AG48" s="127"/>
      <c r="AH48" s="320" t="s">
        <v>754</v>
      </c>
      <c r="AI48" s="321"/>
      <c r="AJ48" s="321">
        <v>42735</v>
      </c>
      <c r="AK48" s="127" t="s">
        <v>755</v>
      </c>
      <c r="AL48" s="324" t="s">
        <v>756</v>
      </c>
      <c r="AM48" s="357" t="s">
        <v>56</v>
      </c>
      <c r="AN48" s="357" t="s">
        <v>56</v>
      </c>
      <c r="AO48" s="357" t="s">
        <v>56</v>
      </c>
      <c r="AP48" s="357" t="s">
        <v>56</v>
      </c>
      <c r="AQ48" s="29" t="s">
        <v>56</v>
      </c>
      <c r="AR48" s="29" t="s">
        <v>56</v>
      </c>
      <c r="AS48" s="29">
        <v>670000</v>
      </c>
      <c r="AT48" s="29"/>
      <c r="AU48" s="29">
        <v>420000</v>
      </c>
      <c r="AV48" s="29"/>
      <c r="AW48" s="29"/>
      <c r="AX48" s="23"/>
      <c r="AY48" s="29"/>
      <c r="AZ48" s="29"/>
      <c r="BA48" s="29"/>
    </row>
    <row r="49" spans="1:53" s="41" customFormat="1" ht="72.75" customHeight="1" x14ac:dyDescent="0.25">
      <c r="A49" s="223">
        <v>30</v>
      </c>
      <c r="B49" s="224" t="s">
        <v>825</v>
      </c>
      <c r="C49" s="224">
        <v>78111803</v>
      </c>
      <c r="D49" s="115" t="s">
        <v>102</v>
      </c>
      <c r="E49" s="224" t="s">
        <v>76</v>
      </c>
      <c r="F49" s="224">
        <v>1</v>
      </c>
      <c r="G49" s="225" t="s">
        <v>163</v>
      </c>
      <c r="H49" s="138">
        <v>9</v>
      </c>
      <c r="I49" s="224" t="s">
        <v>89</v>
      </c>
      <c r="J49" s="224" t="s">
        <v>69</v>
      </c>
      <c r="K49" s="224" t="s">
        <v>55</v>
      </c>
      <c r="L49" s="54">
        <v>9000000</v>
      </c>
      <c r="M49" s="55">
        <v>9000000</v>
      </c>
      <c r="N49" s="224" t="s">
        <v>81</v>
      </c>
      <c r="O49" s="224" t="s">
        <v>56</v>
      </c>
      <c r="P49" s="22" t="s">
        <v>84</v>
      </c>
      <c r="Q49" s="287"/>
      <c r="R49" s="62"/>
      <c r="S49" s="66"/>
      <c r="T49" s="30"/>
      <c r="U49" s="137"/>
      <c r="V49" s="31"/>
      <c r="W49" s="224"/>
      <c r="X49" s="224"/>
      <c r="Y49" s="92">
        <f t="shared" si="0"/>
        <v>0</v>
      </c>
      <c r="Z49" s="92">
        <v>0</v>
      </c>
      <c r="AA49" s="29"/>
      <c r="AB49" s="224"/>
      <c r="AC49" s="224"/>
      <c r="AD49" s="224"/>
      <c r="AE49" s="224"/>
      <c r="AF49" s="224"/>
      <c r="AG49" s="224"/>
      <c r="AH49" s="224"/>
      <c r="AI49" s="224"/>
      <c r="AJ49" s="28"/>
      <c r="AK49" s="28"/>
      <c r="AL49" s="71"/>
      <c r="AM49" s="40"/>
      <c r="AN49" s="29"/>
      <c r="AO49" s="29"/>
      <c r="AP49" s="29"/>
      <c r="AQ49" s="29"/>
      <c r="AR49" s="29"/>
      <c r="AS49" s="29"/>
      <c r="AT49" s="29"/>
      <c r="AU49" s="29"/>
      <c r="AV49" s="29"/>
      <c r="AW49" s="29"/>
      <c r="AX49" s="23"/>
      <c r="AY49" s="29"/>
      <c r="AZ49" s="29"/>
      <c r="BA49" s="29"/>
    </row>
    <row r="50" spans="1:53" s="41" customFormat="1" ht="60.75" customHeight="1" x14ac:dyDescent="0.25">
      <c r="A50" s="223">
        <v>31</v>
      </c>
      <c r="B50" s="224" t="s">
        <v>825</v>
      </c>
      <c r="C50" s="224" t="s">
        <v>158</v>
      </c>
      <c r="D50" s="115" t="s">
        <v>103</v>
      </c>
      <c r="E50" s="224" t="s">
        <v>76</v>
      </c>
      <c r="F50" s="224">
        <v>1</v>
      </c>
      <c r="G50" s="137" t="s">
        <v>163</v>
      </c>
      <c r="H50" s="138">
        <v>2</v>
      </c>
      <c r="I50" s="224" t="s">
        <v>89</v>
      </c>
      <c r="J50" s="224" t="s">
        <v>73</v>
      </c>
      <c r="K50" s="224" t="s">
        <v>55</v>
      </c>
      <c r="L50" s="54">
        <v>10000000</v>
      </c>
      <c r="M50" s="55">
        <v>10000000</v>
      </c>
      <c r="N50" s="224" t="s">
        <v>81</v>
      </c>
      <c r="O50" s="224" t="s">
        <v>56</v>
      </c>
      <c r="P50" s="22" t="s">
        <v>84</v>
      </c>
      <c r="Q50" s="287"/>
      <c r="R50" s="62"/>
      <c r="S50" s="69"/>
      <c r="T50" s="24"/>
      <c r="U50" s="225"/>
      <c r="V50" s="38"/>
      <c r="W50" s="227"/>
      <c r="X50" s="227"/>
      <c r="Y50" s="92">
        <f t="shared" si="0"/>
        <v>0</v>
      </c>
      <c r="Z50" s="92">
        <v>0</v>
      </c>
      <c r="AA50" s="39"/>
      <c r="AB50" s="227"/>
      <c r="AC50" s="227"/>
      <c r="AD50" s="227"/>
      <c r="AE50" s="227"/>
      <c r="AF50" s="227"/>
      <c r="AG50" s="227"/>
      <c r="AH50" s="227"/>
      <c r="AI50" s="227"/>
      <c r="AJ50" s="32"/>
      <c r="AK50" s="32"/>
      <c r="AL50" s="72"/>
      <c r="AM50" s="40"/>
      <c r="AN50" s="29"/>
      <c r="AO50" s="29"/>
      <c r="AP50" s="29"/>
      <c r="AQ50" s="29"/>
      <c r="AR50" s="29"/>
      <c r="AS50" s="29"/>
      <c r="AT50" s="29"/>
      <c r="AU50" s="29"/>
      <c r="AV50" s="29"/>
      <c r="AW50" s="29"/>
      <c r="AX50" s="14"/>
      <c r="AY50" s="29"/>
      <c r="AZ50" s="29"/>
      <c r="BA50" s="29"/>
    </row>
    <row r="51" spans="1:53" s="37" customFormat="1" ht="100.5" customHeight="1" x14ac:dyDescent="0.2">
      <c r="A51" s="223">
        <v>32</v>
      </c>
      <c r="B51" s="224" t="s">
        <v>820</v>
      </c>
      <c r="C51" s="224">
        <v>92101805</v>
      </c>
      <c r="D51" s="115" t="s">
        <v>104</v>
      </c>
      <c r="E51" s="224" t="s">
        <v>95</v>
      </c>
      <c r="F51" s="224">
        <v>1</v>
      </c>
      <c r="G51" s="137" t="s">
        <v>166</v>
      </c>
      <c r="H51" s="138">
        <v>11</v>
      </c>
      <c r="I51" s="224" t="s">
        <v>77</v>
      </c>
      <c r="J51" s="224" t="s">
        <v>105</v>
      </c>
      <c r="K51" s="224" t="s">
        <v>55</v>
      </c>
      <c r="L51" s="54">
        <v>15856330</v>
      </c>
      <c r="M51" s="55">
        <v>15856330</v>
      </c>
      <c r="N51" s="224" t="s">
        <v>81</v>
      </c>
      <c r="O51" s="224" t="s">
        <v>56</v>
      </c>
      <c r="P51" s="22" t="s">
        <v>62</v>
      </c>
      <c r="Q51" s="287"/>
      <c r="R51" s="124" t="s">
        <v>448</v>
      </c>
      <c r="S51" s="124" t="s">
        <v>449</v>
      </c>
      <c r="T51" s="25">
        <v>42397</v>
      </c>
      <c r="U51" s="26" t="s">
        <v>450</v>
      </c>
      <c r="V51" s="127" t="s">
        <v>451</v>
      </c>
      <c r="W51" s="27">
        <v>11552200</v>
      </c>
      <c r="X51" s="27"/>
      <c r="Y51" s="92">
        <f t="shared" si="0"/>
        <v>11552200</v>
      </c>
      <c r="Z51" s="92">
        <v>11552200</v>
      </c>
      <c r="AA51" s="127" t="s">
        <v>452</v>
      </c>
      <c r="AB51" s="127" t="s">
        <v>453</v>
      </c>
      <c r="AC51" s="127" t="s">
        <v>35</v>
      </c>
      <c r="AD51" s="127" t="s">
        <v>589</v>
      </c>
      <c r="AE51" s="127" t="s">
        <v>547</v>
      </c>
      <c r="AF51" s="321">
        <v>42401</v>
      </c>
      <c r="AG51" s="321">
        <v>42402</v>
      </c>
      <c r="AH51" s="127" t="s">
        <v>454</v>
      </c>
      <c r="AI51" s="321">
        <v>42402</v>
      </c>
      <c r="AJ51" s="321">
        <v>42720</v>
      </c>
      <c r="AK51" s="127" t="s">
        <v>455</v>
      </c>
      <c r="AL51" s="324" t="s">
        <v>389</v>
      </c>
      <c r="AM51" s="68" t="s">
        <v>56</v>
      </c>
      <c r="AN51" s="68" t="s">
        <v>56</v>
      </c>
      <c r="AO51" s="29">
        <v>1050200</v>
      </c>
      <c r="AP51" s="56">
        <f>SUBTOTAL(9,AO51)</f>
        <v>1050200</v>
      </c>
      <c r="AQ51" s="29">
        <v>1050200</v>
      </c>
      <c r="AR51" s="29">
        <v>1050200</v>
      </c>
      <c r="AS51" s="29">
        <v>1050200</v>
      </c>
      <c r="AT51" s="29"/>
      <c r="AU51" s="29">
        <v>1050200</v>
      </c>
      <c r="AV51" s="29">
        <v>1575000</v>
      </c>
      <c r="AW51" s="29"/>
      <c r="AX51" s="14"/>
      <c r="AY51" s="29"/>
      <c r="AZ51" s="29"/>
      <c r="BA51" s="29"/>
    </row>
    <row r="52" spans="1:53" s="37" customFormat="1" ht="90" customHeight="1" x14ac:dyDescent="0.2">
      <c r="A52" s="223">
        <v>33</v>
      </c>
      <c r="B52" s="224" t="s">
        <v>818</v>
      </c>
      <c r="C52" s="224">
        <v>80111621</v>
      </c>
      <c r="D52" s="115" t="s">
        <v>1085</v>
      </c>
      <c r="E52" s="224" t="s">
        <v>95</v>
      </c>
      <c r="F52" s="224">
        <v>1</v>
      </c>
      <c r="G52" s="225" t="s">
        <v>159</v>
      </c>
      <c r="H52" s="138">
        <v>2</v>
      </c>
      <c r="I52" s="224" t="s">
        <v>77</v>
      </c>
      <c r="J52" s="224" t="s">
        <v>105</v>
      </c>
      <c r="K52" s="224" t="s">
        <v>55</v>
      </c>
      <c r="L52" s="54">
        <v>8800000</v>
      </c>
      <c r="M52" s="55">
        <v>8800000</v>
      </c>
      <c r="N52" s="224" t="s">
        <v>81</v>
      </c>
      <c r="O52" s="224" t="s">
        <v>56</v>
      </c>
      <c r="P52" s="22" t="s">
        <v>68</v>
      </c>
      <c r="Q52" s="287"/>
      <c r="R52" s="124" t="s">
        <v>456</v>
      </c>
      <c r="S52" s="124" t="s">
        <v>457</v>
      </c>
      <c r="T52" s="25">
        <v>42402</v>
      </c>
      <c r="U52" s="26" t="s">
        <v>458</v>
      </c>
      <c r="V52" s="127" t="s">
        <v>211</v>
      </c>
      <c r="W52" s="27">
        <v>8800000</v>
      </c>
      <c r="X52" s="27"/>
      <c r="Y52" s="92">
        <f t="shared" si="0"/>
        <v>8800000</v>
      </c>
      <c r="Z52" s="92">
        <v>8800000</v>
      </c>
      <c r="AA52" s="127" t="s">
        <v>459</v>
      </c>
      <c r="AB52" s="127" t="s">
        <v>460</v>
      </c>
      <c r="AC52" s="127" t="s">
        <v>224</v>
      </c>
      <c r="AD52" s="127" t="s">
        <v>461</v>
      </c>
      <c r="AE52" s="127" t="s">
        <v>56</v>
      </c>
      <c r="AF52" s="127" t="s">
        <v>56</v>
      </c>
      <c r="AG52" s="127" t="s">
        <v>56</v>
      </c>
      <c r="AH52" s="127" t="s">
        <v>216</v>
      </c>
      <c r="AI52" s="321">
        <v>42402</v>
      </c>
      <c r="AJ52" s="321">
        <v>42461</v>
      </c>
      <c r="AK52" s="127" t="s">
        <v>247</v>
      </c>
      <c r="AL52" s="324" t="s">
        <v>240</v>
      </c>
      <c r="AM52" s="357" t="s">
        <v>56</v>
      </c>
      <c r="AN52" s="289">
        <v>4400000</v>
      </c>
      <c r="AO52" s="289">
        <v>4400000</v>
      </c>
      <c r="AP52" s="29"/>
      <c r="AQ52" s="29"/>
      <c r="AR52" s="29"/>
      <c r="AS52" s="29"/>
      <c r="AT52" s="29"/>
      <c r="AU52" s="29"/>
      <c r="AV52" s="29"/>
      <c r="AW52" s="29"/>
      <c r="AX52" s="14"/>
      <c r="AY52" s="29"/>
      <c r="AZ52" s="29"/>
      <c r="BA52" s="29"/>
    </row>
    <row r="53" spans="1:53" s="37" customFormat="1" ht="120" customHeight="1" x14ac:dyDescent="0.2">
      <c r="A53" s="223">
        <v>34</v>
      </c>
      <c r="B53" s="224" t="s">
        <v>822</v>
      </c>
      <c r="C53" s="227">
        <v>80101706</v>
      </c>
      <c r="D53" s="368" t="s">
        <v>190</v>
      </c>
      <c r="E53" s="227" t="s">
        <v>95</v>
      </c>
      <c r="F53" s="224">
        <v>1</v>
      </c>
      <c r="G53" s="225" t="s">
        <v>166</v>
      </c>
      <c r="H53" s="138">
        <v>10</v>
      </c>
      <c r="I53" s="227" t="s">
        <v>77</v>
      </c>
      <c r="J53" s="227" t="s">
        <v>105</v>
      </c>
      <c r="K53" s="227" t="s">
        <v>55</v>
      </c>
      <c r="L53" s="42">
        <v>14000000</v>
      </c>
      <c r="M53" s="42">
        <v>14000000</v>
      </c>
      <c r="N53" s="227" t="s">
        <v>81</v>
      </c>
      <c r="O53" s="227" t="s">
        <v>56</v>
      </c>
      <c r="P53" s="362" t="s">
        <v>82</v>
      </c>
      <c r="Q53" s="369"/>
      <c r="R53" s="124" t="s">
        <v>512</v>
      </c>
      <c r="S53" s="124" t="s">
        <v>513</v>
      </c>
      <c r="T53" s="25">
        <v>42412</v>
      </c>
      <c r="U53" s="186" t="s">
        <v>514</v>
      </c>
      <c r="V53" s="127" t="s">
        <v>295</v>
      </c>
      <c r="W53" s="27">
        <v>14000000</v>
      </c>
      <c r="X53" s="27"/>
      <c r="Y53" s="92">
        <f t="shared" si="0"/>
        <v>14000000</v>
      </c>
      <c r="Z53" s="92">
        <v>14000000</v>
      </c>
      <c r="AA53" s="127" t="s">
        <v>515</v>
      </c>
      <c r="AB53" s="127" t="s">
        <v>516</v>
      </c>
      <c r="AC53" s="127" t="s">
        <v>35</v>
      </c>
      <c r="AD53" s="127" t="s">
        <v>590</v>
      </c>
      <c r="AE53" s="127" t="s">
        <v>56</v>
      </c>
      <c r="AF53" s="127" t="s">
        <v>56</v>
      </c>
      <c r="AG53" s="127" t="s">
        <v>56</v>
      </c>
      <c r="AH53" s="127" t="s">
        <v>517</v>
      </c>
      <c r="AI53" s="321">
        <v>42412</v>
      </c>
      <c r="AJ53" s="321">
        <v>42715</v>
      </c>
      <c r="AK53" s="127" t="s">
        <v>206</v>
      </c>
      <c r="AL53" s="324" t="s">
        <v>584</v>
      </c>
      <c r="AM53" s="357" t="s">
        <v>56</v>
      </c>
      <c r="AN53" s="357" t="s">
        <v>56</v>
      </c>
      <c r="AO53" s="358">
        <v>1400000</v>
      </c>
      <c r="AP53" s="370">
        <f>SUBTOTAL(9,AO53)</f>
        <v>1400000</v>
      </c>
      <c r="AQ53" s="358">
        <v>1400000</v>
      </c>
      <c r="AR53" s="358">
        <v>1400000</v>
      </c>
      <c r="AS53" s="39">
        <v>1400000</v>
      </c>
      <c r="AT53" s="371"/>
      <c r="AU53" s="39">
        <v>1400000</v>
      </c>
      <c r="AV53" s="371"/>
      <c r="AW53" s="371"/>
      <c r="AX53" s="47"/>
      <c r="AY53" s="371"/>
      <c r="AZ53" s="371"/>
      <c r="BA53" s="371"/>
    </row>
    <row r="54" spans="1:53" s="37" customFormat="1" ht="110.25" customHeight="1" x14ac:dyDescent="0.2">
      <c r="A54" s="223">
        <v>35</v>
      </c>
      <c r="B54" s="224" t="s">
        <v>822</v>
      </c>
      <c r="C54" s="227">
        <v>80101706</v>
      </c>
      <c r="D54" s="372" t="s">
        <v>188</v>
      </c>
      <c r="E54" s="227" t="s">
        <v>95</v>
      </c>
      <c r="F54" s="224">
        <v>1</v>
      </c>
      <c r="G54" s="225" t="s">
        <v>166</v>
      </c>
      <c r="H54" s="138">
        <v>10</v>
      </c>
      <c r="I54" s="227" t="s">
        <v>77</v>
      </c>
      <c r="J54" s="227" t="s">
        <v>105</v>
      </c>
      <c r="K54" s="227" t="s">
        <v>55</v>
      </c>
      <c r="L54" s="42">
        <v>14000000</v>
      </c>
      <c r="M54" s="42">
        <v>14000000</v>
      </c>
      <c r="N54" s="227" t="s">
        <v>81</v>
      </c>
      <c r="O54" s="227" t="s">
        <v>56</v>
      </c>
      <c r="P54" s="362" t="s">
        <v>110</v>
      </c>
      <c r="Q54" s="369"/>
      <c r="R54" s="124" t="s">
        <v>518</v>
      </c>
      <c r="S54" s="288" t="s">
        <v>1360</v>
      </c>
      <c r="T54" s="25">
        <v>42412</v>
      </c>
      <c r="U54" s="186" t="s">
        <v>519</v>
      </c>
      <c r="V54" s="127" t="s">
        <v>295</v>
      </c>
      <c r="W54" s="27">
        <v>14000000</v>
      </c>
      <c r="X54" s="27"/>
      <c r="Y54" s="92">
        <f t="shared" si="0"/>
        <v>14000000</v>
      </c>
      <c r="Z54" s="92">
        <v>14000000</v>
      </c>
      <c r="AA54" s="127" t="s">
        <v>515</v>
      </c>
      <c r="AB54" s="127" t="s">
        <v>520</v>
      </c>
      <c r="AC54" s="127" t="s">
        <v>35</v>
      </c>
      <c r="AD54" s="127" t="s">
        <v>521</v>
      </c>
      <c r="AE54" s="127" t="s">
        <v>56</v>
      </c>
      <c r="AF54" s="127" t="s">
        <v>56</v>
      </c>
      <c r="AG54" s="127" t="s">
        <v>56</v>
      </c>
      <c r="AH54" s="127" t="s">
        <v>517</v>
      </c>
      <c r="AI54" s="321">
        <v>42412</v>
      </c>
      <c r="AJ54" s="321">
        <v>42471</v>
      </c>
      <c r="AK54" s="127" t="s">
        <v>206</v>
      </c>
      <c r="AL54" s="324" t="s">
        <v>207</v>
      </c>
      <c r="AM54" s="357" t="s">
        <v>56</v>
      </c>
      <c r="AN54" s="357" t="s">
        <v>56</v>
      </c>
      <c r="AO54" s="358">
        <v>1400000</v>
      </c>
      <c r="AP54" s="370">
        <f>SUBTOTAL(9,AO54)</f>
        <v>1400000</v>
      </c>
      <c r="AQ54" s="358">
        <v>1400000</v>
      </c>
      <c r="AR54" s="358">
        <v>1400000</v>
      </c>
      <c r="AS54" s="39">
        <v>1400000</v>
      </c>
      <c r="AT54" s="371"/>
      <c r="AU54" s="39">
        <v>1400000</v>
      </c>
      <c r="AV54" s="371"/>
      <c r="AW54" s="371"/>
      <c r="AX54" s="47"/>
      <c r="AY54" s="371"/>
      <c r="AZ54" s="371"/>
      <c r="BA54" s="371"/>
    </row>
    <row r="55" spans="1:53" s="37" customFormat="1" ht="82.9" customHeight="1" x14ac:dyDescent="0.2">
      <c r="A55" s="223">
        <v>36</v>
      </c>
      <c r="B55" s="224" t="s">
        <v>822</v>
      </c>
      <c r="C55" s="227">
        <v>80101706</v>
      </c>
      <c r="D55" s="373" t="s">
        <v>189</v>
      </c>
      <c r="E55" s="227" t="s">
        <v>95</v>
      </c>
      <c r="F55" s="224">
        <v>1</v>
      </c>
      <c r="G55" s="225" t="s">
        <v>166</v>
      </c>
      <c r="H55" s="138">
        <v>10</v>
      </c>
      <c r="I55" s="227" t="s">
        <v>77</v>
      </c>
      <c r="J55" s="227" t="s">
        <v>105</v>
      </c>
      <c r="K55" s="227" t="s">
        <v>55</v>
      </c>
      <c r="L55" s="42">
        <v>17000000</v>
      </c>
      <c r="M55" s="42">
        <v>17000000</v>
      </c>
      <c r="N55" s="227" t="s">
        <v>81</v>
      </c>
      <c r="O55" s="227" t="s">
        <v>56</v>
      </c>
      <c r="P55" s="362" t="s">
        <v>169</v>
      </c>
      <c r="Q55" s="369"/>
      <c r="R55" s="124" t="s">
        <v>522</v>
      </c>
      <c r="S55" s="124" t="s">
        <v>523</v>
      </c>
      <c r="T55" s="25">
        <v>42412</v>
      </c>
      <c r="U55" s="186" t="s">
        <v>524</v>
      </c>
      <c r="V55" s="127" t="s">
        <v>295</v>
      </c>
      <c r="W55" s="27">
        <v>17000000</v>
      </c>
      <c r="X55" s="27"/>
      <c r="Y55" s="92">
        <f t="shared" si="0"/>
        <v>17000000</v>
      </c>
      <c r="Z55" s="92">
        <v>17000000</v>
      </c>
      <c r="AA55" s="127" t="s">
        <v>525</v>
      </c>
      <c r="AB55" s="127" t="s">
        <v>526</v>
      </c>
      <c r="AC55" s="127" t="s">
        <v>35</v>
      </c>
      <c r="AD55" s="127" t="s">
        <v>591</v>
      </c>
      <c r="AE55" s="127" t="s">
        <v>56</v>
      </c>
      <c r="AF55" s="127" t="s">
        <v>56</v>
      </c>
      <c r="AG55" s="127" t="s">
        <v>56</v>
      </c>
      <c r="AH55" s="127" t="s">
        <v>517</v>
      </c>
      <c r="AI55" s="321">
        <v>42412</v>
      </c>
      <c r="AJ55" s="321">
        <v>42715</v>
      </c>
      <c r="AK55" s="127" t="s">
        <v>206</v>
      </c>
      <c r="AL55" s="324" t="s">
        <v>584</v>
      </c>
      <c r="AM55" s="357" t="s">
        <v>56</v>
      </c>
      <c r="AN55" s="357" t="s">
        <v>56</v>
      </c>
      <c r="AO55" s="289">
        <v>1700000</v>
      </c>
      <c r="AP55" s="374">
        <f>SUBTOTAL(9,AO55)</f>
        <v>1700000</v>
      </c>
      <c r="AQ55" s="289">
        <v>1700000</v>
      </c>
      <c r="AR55" s="289">
        <v>1700000</v>
      </c>
      <c r="AS55" s="375">
        <v>1700000</v>
      </c>
      <c r="AT55" s="371"/>
      <c r="AU55" s="375">
        <v>1700000</v>
      </c>
      <c r="AV55" s="371"/>
      <c r="AW55" s="371"/>
      <c r="AX55" s="47"/>
      <c r="AY55" s="371"/>
      <c r="AZ55" s="371"/>
      <c r="BA55" s="371"/>
    </row>
    <row r="56" spans="1:53" s="37" customFormat="1" ht="109.5" customHeight="1" x14ac:dyDescent="0.2">
      <c r="A56" s="223">
        <v>37</v>
      </c>
      <c r="B56" s="224" t="s">
        <v>822</v>
      </c>
      <c r="C56" s="227">
        <v>80101706</v>
      </c>
      <c r="D56" s="376" t="s">
        <v>494</v>
      </c>
      <c r="E56" s="227" t="s">
        <v>95</v>
      </c>
      <c r="F56" s="224">
        <v>1</v>
      </c>
      <c r="G56" s="225" t="s">
        <v>166</v>
      </c>
      <c r="H56" s="138">
        <v>10</v>
      </c>
      <c r="I56" s="227" t="s">
        <v>77</v>
      </c>
      <c r="J56" s="227" t="s">
        <v>105</v>
      </c>
      <c r="K56" s="227" t="s">
        <v>55</v>
      </c>
      <c r="L56" s="42">
        <v>17000000</v>
      </c>
      <c r="M56" s="43">
        <v>17000000</v>
      </c>
      <c r="N56" s="227" t="s">
        <v>81</v>
      </c>
      <c r="O56" s="227" t="s">
        <v>56</v>
      </c>
      <c r="P56" s="21" t="s">
        <v>170</v>
      </c>
      <c r="Q56" s="369"/>
      <c r="R56" s="124" t="s">
        <v>527</v>
      </c>
      <c r="S56" s="124" t="s">
        <v>528</v>
      </c>
      <c r="T56" s="25">
        <v>42412</v>
      </c>
      <c r="U56" s="186" t="s">
        <v>529</v>
      </c>
      <c r="V56" s="127" t="s">
        <v>295</v>
      </c>
      <c r="W56" s="27">
        <v>17000000</v>
      </c>
      <c r="X56" s="27"/>
      <c r="Y56" s="92">
        <f t="shared" si="0"/>
        <v>17000000</v>
      </c>
      <c r="Z56" s="92">
        <v>17000000</v>
      </c>
      <c r="AA56" s="127" t="s">
        <v>525</v>
      </c>
      <c r="AB56" s="127" t="s">
        <v>530</v>
      </c>
      <c r="AC56" s="127" t="s">
        <v>35</v>
      </c>
      <c r="AD56" s="127" t="s">
        <v>592</v>
      </c>
      <c r="AE56" s="127" t="s">
        <v>56</v>
      </c>
      <c r="AF56" s="127" t="s">
        <v>56</v>
      </c>
      <c r="AG56" s="127" t="s">
        <v>56</v>
      </c>
      <c r="AH56" s="127" t="s">
        <v>517</v>
      </c>
      <c r="AI56" s="321">
        <v>42412</v>
      </c>
      <c r="AJ56" s="321">
        <v>42715</v>
      </c>
      <c r="AK56" s="127" t="s">
        <v>206</v>
      </c>
      <c r="AL56" s="324" t="s">
        <v>584</v>
      </c>
      <c r="AM56" s="357" t="s">
        <v>56</v>
      </c>
      <c r="AN56" s="357" t="s">
        <v>56</v>
      </c>
      <c r="AO56" s="289">
        <v>1700000</v>
      </c>
      <c r="AP56" s="377">
        <v>1700000</v>
      </c>
      <c r="AQ56" s="289">
        <v>1700000</v>
      </c>
      <c r="AR56" s="289">
        <v>1700000</v>
      </c>
      <c r="AS56" s="39">
        <v>1700000</v>
      </c>
      <c r="AT56" s="371"/>
      <c r="AU56" s="39">
        <v>1700000</v>
      </c>
      <c r="AV56" s="371"/>
      <c r="AW56" s="371"/>
      <c r="AX56" s="47"/>
      <c r="AY56" s="371"/>
      <c r="AZ56" s="371"/>
      <c r="BA56" s="371"/>
    </row>
    <row r="57" spans="1:53" s="41" customFormat="1" ht="150" customHeight="1" x14ac:dyDescent="0.25">
      <c r="A57" s="223">
        <v>38</v>
      </c>
      <c r="B57" s="224" t="s">
        <v>822</v>
      </c>
      <c r="C57" s="224">
        <v>80101706</v>
      </c>
      <c r="D57" s="115" t="s">
        <v>106</v>
      </c>
      <c r="E57" s="224" t="s">
        <v>95</v>
      </c>
      <c r="F57" s="224">
        <v>1</v>
      </c>
      <c r="G57" s="225" t="s">
        <v>159</v>
      </c>
      <c r="H57" s="138">
        <v>7</v>
      </c>
      <c r="I57" s="227" t="s">
        <v>96</v>
      </c>
      <c r="J57" s="224" t="s">
        <v>107</v>
      </c>
      <c r="K57" s="224" t="s">
        <v>108</v>
      </c>
      <c r="L57" s="54">
        <v>8000000</v>
      </c>
      <c r="M57" s="55">
        <v>8000000</v>
      </c>
      <c r="N57" s="224" t="s">
        <v>81</v>
      </c>
      <c r="O57" s="224" t="s">
        <v>56</v>
      </c>
      <c r="P57" s="378" t="s">
        <v>82</v>
      </c>
      <c r="Q57" s="287"/>
      <c r="R57" s="124" t="s">
        <v>531</v>
      </c>
      <c r="S57" s="124" t="s">
        <v>532</v>
      </c>
      <c r="T57" s="25">
        <v>42408</v>
      </c>
      <c r="U57" s="186" t="s">
        <v>533</v>
      </c>
      <c r="V57" s="127" t="s">
        <v>211</v>
      </c>
      <c r="W57" s="27">
        <v>8000000</v>
      </c>
      <c r="X57" s="27"/>
      <c r="Y57" s="92">
        <f t="shared" si="0"/>
        <v>8000000</v>
      </c>
      <c r="Z57" s="92">
        <v>8000000</v>
      </c>
      <c r="AA57" s="127" t="s">
        <v>534</v>
      </c>
      <c r="AB57" s="127" t="s">
        <v>535</v>
      </c>
      <c r="AC57" s="127" t="s">
        <v>35</v>
      </c>
      <c r="AD57" s="127" t="s">
        <v>536</v>
      </c>
      <c r="AE57" s="127" t="s">
        <v>56</v>
      </c>
      <c r="AF57" s="127" t="s">
        <v>56</v>
      </c>
      <c r="AG57" s="127" t="s">
        <v>56</v>
      </c>
      <c r="AH57" s="379" t="s">
        <v>537</v>
      </c>
      <c r="AI57" s="321">
        <v>42408</v>
      </c>
      <c r="AJ57" s="321">
        <v>42620</v>
      </c>
      <c r="AK57" s="127" t="s">
        <v>206</v>
      </c>
      <c r="AL57" s="324" t="s">
        <v>207</v>
      </c>
      <c r="AM57" s="40"/>
      <c r="AN57" s="29"/>
      <c r="AO57" s="29"/>
      <c r="AP57" s="29"/>
      <c r="AQ57" s="29"/>
      <c r="AR57" s="29"/>
      <c r="AS57" s="29"/>
      <c r="AT57" s="29"/>
      <c r="AU57" s="29"/>
      <c r="AV57" s="29"/>
      <c r="AW57" s="29"/>
      <c r="AX57" s="14"/>
      <c r="AY57" s="29"/>
      <c r="AZ57" s="29"/>
      <c r="BA57" s="29"/>
    </row>
    <row r="58" spans="1:53" s="37" customFormat="1" ht="72.75" customHeight="1" x14ac:dyDescent="0.25">
      <c r="A58" s="223">
        <v>39</v>
      </c>
      <c r="B58" s="224" t="s">
        <v>822</v>
      </c>
      <c r="C58" s="224">
        <v>72101506</v>
      </c>
      <c r="D58" s="114" t="s">
        <v>508</v>
      </c>
      <c r="E58" s="224" t="s">
        <v>95</v>
      </c>
      <c r="F58" s="224">
        <v>1</v>
      </c>
      <c r="G58" s="225" t="s">
        <v>163</v>
      </c>
      <c r="H58" s="138">
        <v>3</v>
      </c>
      <c r="I58" s="224" t="s">
        <v>109</v>
      </c>
      <c r="J58" s="224" t="s">
        <v>107</v>
      </c>
      <c r="K58" s="224" t="s">
        <v>108</v>
      </c>
      <c r="L58" s="54">
        <f>25362000+M58</f>
        <v>62662000</v>
      </c>
      <c r="M58" s="55">
        <v>37300000</v>
      </c>
      <c r="N58" s="224" t="s">
        <v>78</v>
      </c>
      <c r="O58" s="224" t="s">
        <v>79</v>
      </c>
      <c r="P58" s="14" t="s">
        <v>110</v>
      </c>
      <c r="Q58" s="287"/>
      <c r="R58" s="62"/>
      <c r="S58" s="73"/>
      <c r="T58" s="24"/>
      <c r="U58" s="225"/>
      <c r="V58" s="57"/>
      <c r="W58" s="227"/>
      <c r="X58" s="227"/>
      <c r="Y58" s="92">
        <f t="shared" si="0"/>
        <v>0</v>
      </c>
      <c r="Z58" s="92">
        <v>0</v>
      </c>
      <c r="AA58" s="39"/>
      <c r="AB58" s="38"/>
      <c r="AC58" s="227"/>
      <c r="AD58" s="227"/>
      <c r="AE58" s="227"/>
      <c r="AF58" s="227"/>
      <c r="AG58" s="227"/>
      <c r="AH58" s="227"/>
      <c r="AI58" s="227"/>
      <c r="AJ58" s="227"/>
      <c r="AK58" s="227"/>
      <c r="AL58" s="72"/>
      <c r="AM58" s="40"/>
      <c r="AN58" s="29"/>
      <c r="AO58" s="29"/>
      <c r="AP58" s="29"/>
      <c r="AQ58" s="29"/>
      <c r="AR58" s="29"/>
      <c r="AS58" s="29"/>
      <c r="AT58" s="29"/>
      <c r="AU58" s="29"/>
      <c r="AV58" s="33"/>
      <c r="AW58" s="14"/>
      <c r="AX58" s="14"/>
      <c r="AY58" s="14"/>
      <c r="AZ58" s="14"/>
      <c r="BA58" s="14"/>
    </row>
    <row r="59" spans="1:53" s="12" customFormat="1" ht="180" customHeight="1" x14ac:dyDescent="0.2">
      <c r="A59" s="223">
        <v>40</v>
      </c>
      <c r="B59" s="224" t="s">
        <v>831</v>
      </c>
      <c r="C59" s="224">
        <v>80101706</v>
      </c>
      <c r="D59" s="168" t="s">
        <v>221</v>
      </c>
      <c r="E59" s="224" t="s">
        <v>125</v>
      </c>
      <c r="F59" s="224">
        <v>1</v>
      </c>
      <c r="G59" s="225" t="s">
        <v>159</v>
      </c>
      <c r="H59" s="138">
        <v>2</v>
      </c>
      <c r="I59" s="227" t="s">
        <v>96</v>
      </c>
      <c r="J59" s="227" t="s">
        <v>698</v>
      </c>
      <c r="K59" s="224" t="s">
        <v>108</v>
      </c>
      <c r="L59" s="54">
        <v>20000000</v>
      </c>
      <c r="M59" s="55">
        <v>20000000</v>
      </c>
      <c r="N59" s="224" t="s">
        <v>81</v>
      </c>
      <c r="O59" s="224" t="s">
        <v>56</v>
      </c>
      <c r="P59" s="22" t="s">
        <v>126</v>
      </c>
      <c r="Q59" s="287"/>
      <c r="R59" s="124" t="s">
        <v>219</v>
      </c>
      <c r="S59" s="288" t="s">
        <v>220</v>
      </c>
      <c r="T59" s="118">
        <v>42377</v>
      </c>
      <c r="U59" s="168" t="s">
        <v>221</v>
      </c>
      <c r="V59" s="136" t="s">
        <v>211</v>
      </c>
      <c r="W59" s="92">
        <v>20000000</v>
      </c>
      <c r="X59" s="92">
        <v>6670000</v>
      </c>
      <c r="Y59" s="92">
        <f t="shared" si="0"/>
        <v>26670000</v>
      </c>
      <c r="Z59" s="92">
        <v>26670000</v>
      </c>
      <c r="AA59" s="136" t="s">
        <v>222</v>
      </c>
      <c r="AB59" s="136" t="s">
        <v>223</v>
      </c>
      <c r="AC59" s="136" t="s">
        <v>224</v>
      </c>
      <c r="AD59" s="136" t="s">
        <v>225</v>
      </c>
      <c r="AE59" s="136" t="s">
        <v>56</v>
      </c>
      <c r="AF59" s="136" t="s">
        <v>56</v>
      </c>
      <c r="AG59" s="136" t="s">
        <v>56</v>
      </c>
      <c r="AH59" s="136" t="s">
        <v>226</v>
      </c>
      <c r="AI59" s="121">
        <v>42377</v>
      </c>
      <c r="AJ59" s="121">
        <v>42436</v>
      </c>
      <c r="AK59" s="136" t="s">
        <v>227</v>
      </c>
      <c r="AL59" s="122" t="s">
        <v>218</v>
      </c>
      <c r="AM59" s="357" t="s">
        <v>56</v>
      </c>
      <c r="AN59" s="289">
        <v>10000000</v>
      </c>
      <c r="AO59" s="289">
        <v>10000000</v>
      </c>
      <c r="AP59" s="29"/>
      <c r="AQ59" s="29">
        <v>6670000</v>
      </c>
      <c r="AR59" s="29"/>
      <c r="AS59" s="29"/>
      <c r="AT59" s="29"/>
      <c r="AU59" s="29"/>
      <c r="AV59" s="29"/>
      <c r="AW59" s="14"/>
      <c r="AX59" s="14"/>
      <c r="AY59" s="14"/>
      <c r="AZ59" s="14"/>
      <c r="BA59" s="14"/>
    </row>
    <row r="60" spans="1:53" s="12" customFormat="1" ht="90" customHeight="1" x14ac:dyDescent="0.2">
      <c r="A60" s="223">
        <v>41</v>
      </c>
      <c r="B60" s="224" t="s">
        <v>831</v>
      </c>
      <c r="C60" s="224">
        <v>80101706</v>
      </c>
      <c r="D60" s="168" t="s">
        <v>112</v>
      </c>
      <c r="E60" s="224" t="s">
        <v>125</v>
      </c>
      <c r="F60" s="224">
        <v>1</v>
      </c>
      <c r="G60" s="225" t="s">
        <v>159</v>
      </c>
      <c r="H60" s="138">
        <v>2</v>
      </c>
      <c r="I60" s="227" t="s">
        <v>96</v>
      </c>
      <c r="J60" s="227" t="s">
        <v>127</v>
      </c>
      <c r="K60" s="224" t="s">
        <v>108</v>
      </c>
      <c r="L60" s="42">
        <v>4600000</v>
      </c>
      <c r="M60" s="43">
        <v>4600000</v>
      </c>
      <c r="N60" s="224" t="s">
        <v>81</v>
      </c>
      <c r="O60" s="224" t="s">
        <v>56</v>
      </c>
      <c r="P60" s="22" t="s">
        <v>126</v>
      </c>
      <c r="Q60" s="287"/>
      <c r="R60" s="124" t="s">
        <v>228</v>
      </c>
      <c r="S60" s="288" t="s">
        <v>229</v>
      </c>
      <c r="T60" s="118">
        <v>42377</v>
      </c>
      <c r="U60" s="168" t="s">
        <v>112</v>
      </c>
      <c r="V60" s="136" t="s">
        <v>211</v>
      </c>
      <c r="W60" s="92">
        <v>4600000</v>
      </c>
      <c r="X60" s="92"/>
      <c r="Y60" s="92">
        <f t="shared" si="0"/>
        <v>4600000</v>
      </c>
      <c r="Z60" s="92">
        <v>4600000</v>
      </c>
      <c r="AA60" s="136" t="s">
        <v>230</v>
      </c>
      <c r="AB60" s="136" t="s">
        <v>231</v>
      </c>
      <c r="AC60" s="136" t="s">
        <v>224</v>
      </c>
      <c r="AD60" s="136" t="s">
        <v>232</v>
      </c>
      <c r="AE60" s="136" t="s">
        <v>56</v>
      </c>
      <c r="AF60" s="136" t="s">
        <v>56</v>
      </c>
      <c r="AG60" s="136" t="s">
        <v>56</v>
      </c>
      <c r="AH60" s="136" t="s">
        <v>226</v>
      </c>
      <c r="AI60" s="121">
        <v>42377</v>
      </c>
      <c r="AJ60" s="121">
        <v>42436</v>
      </c>
      <c r="AK60" s="136" t="s">
        <v>217</v>
      </c>
      <c r="AL60" s="122" t="s">
        <v>218</v>
      </c>
      <c r="AM60" s="357" t="s">
        <v>56</v>
      </c>
      <c r="AN60" s="358">
        <v>2300000</v>
      </c>
      <c r="AO60" s="29"/>
      <c r="AP60" s="29"/>
      <c r="AQ60" s="29"/>
      <c r="AR60" s="29"/>
      <c r="AS60" s="29"/>
      <c r="AT60" s="29"/>
      <c r="AU60" s="29"/>
      <c r="AV60" s="29"/>
      <c r="AW60" s="29"/>
      <c r="AX60" s="29"/>
      <c r="AY60" s="29"/>
      <c r="AZ60" s="29"/>
      <c r="BA60" s="14"/>
    </row>
    <row r="61" spans="1:53" s="37" customFormat="1" ht="105" customHeight="1" x14ac:dyDescent="0.2">
      <c r="A61" s="223">
        <v>42</v>
      </c>
      <c r="B61" s="224" t="s">
        <v>818</v>
      </c>
      <c r="C61" s="224">
        <v>80101706</v>
      </c>
      <c r="D61" s="168" t="s">
        <v>235</v>
      </c>
      <c r="E61" s="224" t="s">
        <v>125</v>
      </c>
      <c r="F61" s="224">
        <v>1</v>
      </c>
      <c r="G61" s="225" t="s">
        <v>159</v>
      </c>
      <c r="H61" s="138">
        <v>2</v>
      </c>
      <c r="I61" s="227" t="s">
        <v>96</v>
      </c>
      <c r="J61" s="227" t="s">
        <v>127</v>
      </c>
      <c r="K61" s="224" t="s">
        <v>108</v>
      </c>
      <c r="L61" s="54">
        <v>5000000</v>
      </c>
      <c r="M61" s="55">
        <v>5000000</v>
      </c>
      <c r="N61" s="224" t="s">
        <v>81</v>
      </c>
      <c r="O61" s="224" t="s">
        <v>56</v>
      </c>
      <c r="P61" s="22" t="s">
        <v>126</v>
      </c>
      <c r="Q61" s="287"/>
      <c r="R61" s="124" t="s">
        <v>233</v>
      </c>
      <c r="S61" s="288" t="s">
        <v>234</v>
      </c>
      <c r="T61" s="118">
        <v>42384</v>
      </c>
      <c r="U61" s="168" t="s">
        <v>235</v>
      </c>
      <c r="V61" s="136" t="s">
        <v>211</v>
      </c>
      <c r="W61" s="92">
        <v>5000000</v>
      </c>
      <c r="X61" s="92"/>
      <c r="Y61" s="92">
        <f t="shared" si="0"/>
        <v>5000000</v>
      </c>
      <c r="Z61" s="92">
        <v>5000000</v>
      </c>
      <c r="AA61" s="136" t="s">
        <v>236</v>
      </c>
      <c r="AB61" s="136" t="s">
        <v>237</v>
      </c>
      <c r="AC61" s="136" t="s">
        <v>224</v>
      </c>
      <c r="AD61" s="136" t="s">
        <v>238</v>
      </c>
      <c r="AE61" s="136" t="s">
        <v>56</v>
      </c>
      <c r="AF61" s="136" t="s">
        <v>56</v>
      </c>
      <c r="AG61" s="136" t="s">
        <v>56</v>
      </c>
      <c r="AH61" s="136" t="s">
        <v>226</v>
      </c>
      <c r="AI61" s="121">
        <v>42384</v>
      </c>
      <c r="AJ61" s="121">
        <v>42443</v>
      </c>
      <c r="AK61" s="136" t="s">
        <v>239</v>
      </c>
      <c r="AL61" s="122" t="s">
        <v>240</v>
      </c>
      <c r="AM61" s="357" t="s">
        <v>56</v>
      </c>
      <c r="AN61" s="358">
        <v>2500000</v>
      </c>
      <c r="AO61" s="29"/>
      <c r="AP61" s="29"/>
      <c r="AQ61" s="29"/>
      <c r="AR61" s="29"/>
      <c r="AS61" s="29"/>
      <c r="AT61" s="29"/>
      <c r="AU61" s="29"/>
      <c r="AV61" s="29"/>
      <c r="AW61" s="29"/>
      <c r="AX61" s="14"/>
      <c r="AY61" s="29"/>
      <c r="AZ61" s="29"/>
      <c r="BA61" s="14"/>
    </row>
    <row r="62" spans="1:53" s="41" customFormat="1" ht="105" customHeight="1" x14ac:dyDescent="0.25">
      <c r="A62" s="223">
        <v>43</v>
      </c>
      <c r="B62" s="224" t="s">
        <v>818</v>
      </c>
      <c r="C62" s="224">
        <v>80101706</v>
      </c>
      <c r="D62" s="116" t="s">
        <v>148</v>
      </c>
      <c r="E62" s="224" t="s">
        <v>125</v>
      </c>
      <c r="F62" s="224">
        <v>1</v>
      </c>
      <c r="G62" s="225" t="s">
        <v>159</v>
      </c>
      <c r="H62" s="138">
        <v>2</v>
      </c>
      <c r="I62" s="227" t="s">
        <v>96</v>
      </c>
      <c r="J62" s="227" t="s">
        <v>127</v>
      </c>
      <c r="K62" s="224" t="s">
        <v>108</v>
      </c>
      <c r="L62" s="54">
        <v>10000000</v>
      </c>
      <c r="M62" s="55">
        <v>10000000</v>
      </c>
      <c r="N62" s="224" t="s">
        <v>81</v>
      </c>
      <c r="O62" s="224" t="s">
        <v>56</v>
      </c>
      <c r="P62" s="22" t="s">
        <v>126</v>
      </c>
      <c r="Q62" s="287"/>
      <c r="R62" s="124" t="s">
        <v>241</v>
      </c>
      <c r="S62" s="288" t="s">
        <v>242</v>
      </c>
      <c r="T62" s="118">
        <v>42377</v>
      </c>
      <c r="U62" s="168" t="s">
        <v>243</v>
      </c>
      <c r="V62" s="136" t="s">
        <v>211</v>
      </c>
      <c r="W62" s="92">
        <v>10000000</v>
      </c>
      <c r="X62" s="92"/>
      <c r="Y62" s="92">
        <f t="shared" si="0"/>
        <v>10000000</v>
      </c>
      <c r="Z62" s="92">
        <v>10000000</v>
      </c>
      <c r="AA62" s="136" t="s">
        <v>244</v>
      </c>
      <c r="AB62" s="136" t="s">
        <v>245</v>
      </c>
      <c r="AC62" s="136" t="s">
        <v>224</v>
      </c>
      <c r="AD62" s="136" t="s">
        <v>246</v>
      </c>
      <c r="AE62" s="136" t="s">
        <v>56</v>
      </c>
      <c r="AF62" s="136" t="s">
        <v>56</v>
      </c>
      <c r="AG62" s="136" t="s">
        <v>56</v>
      </c>
      <c r="AH62" s="136" t="s">
        <v>226</v>
      </c>
      <c r="AI62" s="121">
        <v>42377</v>
      </c>
      <c r="AJ62" s="121">
        <v>42436</v>
      </c>
      <c r="AK62" s="136" t="s">
        <v>247</v>
      </c>
      <c r="AL62" s="122" t="s">
        <v>240</v>
      </c>
      <c r="AM62" s="357" t="s">
        <v>56</v>
      </c>
      <c r="AN62" s="358">
        <v>5000000</v>
      </c>
      <c r="AO62" s="358">
        <v>5000000</v>
      </c>
      <c r="AP62" s="94"/>
      <c r="AQ62" s="94"/>
      <c r="AR62" s="94"/>
      <c r="AS62" s="94"/>
      <c r="AT62" s="94"/>
      <c r="AU62" s="94"/>
      <c r="AV62" s="29"/>
      <c r="AW62" s="29"/>
      <c r="AX62" s="23"/>
      <c r="AY62" s="29"/>
      <c r="AZ62" s="29"/>
      <c r="BA62" s="29"/>
    </row>
    <row r="63" spans="1:53" s="41" customFormat="1" ht="102.75" customHeight="1" x14ac:dyDescent="0.25">
      <c r="A63" s="223">
        <v>44</v>
      </c>
      <c r="B63" s="224" t="s">
        <v>831</v>
      </c>
      <c r="C63" s="224">
        <v>80101706</v>
      </c>
      <c r="D63" s="116" t="s">
        <v>130</v>
      </c>
      <c r="E63" s="224" t="s">
        <v>125</v>
      </c>
      <c r="F63" s="224">
        <v>1</v>
      </c>
      <c r="G63" s="225" t="s">
        <v>159</v>
      </c>
      <c r="H63" s="138">
        <v>2</v>
      </c>
      <c r="I63" s="227" t="s">
        <v>96</v>
      </c>
      <c r="J63" s="227" t="s">
        <v>695</v>
      </c>
      <c r="K63" s="224" t="s">
        <v>108</v>
      </c>
      <c r="L63" s="54">
        <v>11600000</v>
      </c>
      <c r="M63" s="55">
        <v>11600000</v>
      </c>
      <c r="N63" s="224" t="s">
        <v>81</v>
      </c>
      <c r="O63" s="224" t="s">
        <v>56</v>
      </c>
      <c r="P63" s="22" t="s">
        <v>126</v>
      </c>
      <c r="Q63" s="287"/>
      <c r="R63" s="124" t="s">
        <v>248</v>
      </c>
      <c r="S63" s="288" t="s">
        <v>249</v>
      </c>
      <c r="T63" s="118">
        <v>42377</v>
      </c>
      <c r="U63" s="168" t="s">
        <v>250</v>
      </c>
      <c r="V63" s="136" t="s">
        <v>211</v>
      </c>
      <c r="W63" s="92">
        <v>11600000</v>
      </c>
      <c r="X63" s="92">
        <v>3670000</v>
      </c>
      <c r="Y63" s="92">
        <f t="shared" si="0"/>
        <v>15270000</v>
      </c>
      <c r="Z63" s="92">
        <v>15270000</v>
      </c>
      <c r="AA63" s="136" t="s">
        <v>251</v>
      </c>
      <c r="AB63" s="136" t="s">
        <v>252</v>
      </c>
      <c r="AC63" s="136" t="s">
        <v>224</v>
      </c>
      <c r="AD63" s="136" t="s">
        <v>253</v>
      </c>
      <c r="AE63" s="136" t="s">
        <v>56</v>
      </c>
      <c r="AF63" s="136" t="s">
        <v>56</v>
      </c>
      <c r="AG63" s="136" t="s">
        <v>56</v>
      </c>
      <c r="AH63" s="136" t="s">
        <v>226</v>
      </c>
      <c r="AI63" s="121">
        <v>42377</v>
      </c>
      <c r="AJ63" s="121">
        <v>42436</v>
      </c>
      <c r="AK63" s="136" t="s">
        <v>247</v>
      </c>
      <c r="AL63" s="122" t="s">
        <v>240</v>
      </c>
      <c r="AM63" s="357" t="s">
        <v>56</v>
      </c>
      <c r="AN63" s="289">
        <v>5800000</v>
      </c>
      <c r="AO63" s="289">
        <v>5800000</v>
      </c>
      <c r="AP63" s="29"/>
      <c r="AQ63" s="289">
        <v>3670000</v>
      </c>
      <c r="AR63" s="29"/>
      <c r="AS63" s="29"/>
      <c r="AT63" s="29"/>
      <c r="AU63" s="29"/>
      <c r="AV63" s="29"/>
      <c r="AW63" s="29"/>
      <c r="AX63" s="23"/>
      <c r="AY63" s="29"/>
      <c r="AZ63" s="29"/>
      <c r="BA63" s="29"/>
    </row>
    <row r="64" spans="1:53" s="41" customFormat="1" ht="105" customHeight="1" x14ac:dyDescent="0.25">
      <c r="A64" s="223">
        <v>45</v>
      </c>
      <c r="B64" s="224" t="s">
        <v>831</v>
      </c>
      <c r="C64" s="224">
        <v>80101706</v>
      </c>
      <c r="D64" s="116" t="s">
        <v>131</v>
      </c>
      <c r="E64" s="224" t="s">
        <v>125</v>
      </c>
      <c r="F64" s="224">
        <v>1</v>
      </c>
      <c r="G64" s="225" t="s">
        <v>159</v>
      </c>
      <c r="H64" s="138">
        <v>2</v>
      </c>
      <c r="I64" s="227" t="s">
        <v>96</v>
      </c>
      <c r="J64" s="227" t="s">
        <v>127</v>
      </c>
      <c r="K64" s="224" t="s">
        <v>108</v>
      </c>
      <c r="L64" s="54">
        <v>20000000</v>
      </c>
      <c r="M64" s="55">
        <v>20000000</v>
      </c>
      <c r="N64" s="224" t="s">
        <v>81</v>
      </c>
      <c r="O64" s="224" t="s">
        <v>56</v>
      </c>
      <c r="P64" s="22" t="s">
        <v>126</v>
      </c>
      <c r="Q64" s="287"/>
      <c r="R64" s="124" t="s">
        <v>254</v>
      </c>
      <c r="S64" s="288" t="s">
        <v>255</v>
      </c>
      <c r="T64" s="380">
        <v>42377</v>
      </c>
      <c r="U64" s="168" t="s">
        <v>131</v>
      </c>
      <c r="V64" s="381" t="s">
        <v>211</v>
      </c>
      <c r="W64" s="92">
        <v>20000000</v>
      </c>
      <c r="X64" s="382"/>
      <c r="Y64" s="92">
        <f t="shared" si="0"/>
        <v>20000000</v>
      </c>
      <c r="Z64" s="92">
        <v>20000000</v>
      </c>
      <c r="AA64" s="381" t="s">
        <v>256</v>
      </c>
      <c r="AB64" s="381" t="s">
        <v>259</v>
      </c>
      <c r="AC64" s="381" t="s">
        <v>224</v>
      </c>
      <c r="AD64" s="381" t="s">
        <v>257</v>
      </c>
      <c r="AE64" s="381" t="s">
        <v>56</v>
      </c>
      <c r="AF64" s="381" t="s">
        <v>56</v>
      </c>
      <c r="AG64" s="381" t="s">
        <v>56</v>
      </c>
      <c r="AH64" s="381" t="s">
        <v>226</v>
      </c>
      <c r="AI64" s="383">
        <v>42377</v>
      </c>
      <c r="AJ64" s="383">
        <v>42436</v>
      </c>
      <c r="AK64" s="381" t="s">
        <v>258</v>
      </c>
      <c r="AL64" s="384" t="s">
        <v>218</v>
      </c>
      <c r="AM64" s="357" t="s">
        <v>56</v>
      </c>
      <c r="AN64" s="358">
        <v>10000000</v>
      </c>
      <c r="AO64" s="358">
        <v>10000000</v>
      </c>
      <c r="AP64" s="29"/>
      <c r="AQ64" s="29"/>
      <c r="AR64" s="29"/>
      <c r="AS64" s="29"/>
      <c r="AT64" s="29"/>
      <c r="AU64" s="29"/>
      <c r="AV64" s="29"/>
      <c r="AW64" s="29"/>
      <c r="AX64" s="23"/>
      <c r="AY64" s="29"/>
      <c r="AZ64" s="29"/>
      <c r="BA64" s="29"/>
    </row>
    <row r="65" spans="1:53" s="37" customFormat="1" ht="90" customHeight="1" x14ac:dyDescent="0.2">
      <c r="A65" s="223">
        <v>46</v>
      </c>
      <c r="B65" s="224" t="s">
        <v>831</v>
      </c>
      <c r="C65" s="224">
        <v>80101706</v>
      </c>
      <c r="D65" s="116" t="s">
        <v>143</v>
      </c>
      <c r="E65" s="224" t="s">
        <v>125</v>
      </c>
      <c r="F65" s="224">
        <v>1</v>
      </c>
      <c r="G65" s="225" t="s">
        <v>159</v>
      </c>
      <c r="H65" s="138">
        <v>2</v>
      </c>
      <c r="I65" s="227" t="s">
        <v>96</v>
      </c>
      <c r="J65" s="227" t="s">
        <v>127</v>
      </c>
      <c r="K65" s="224" t="s">
        <v>108</v>
      </c>
      <c r="L65" s="54">
        <v>19000000</v>
      </c>
      <c r="M65" s="55">
        <v>19000000</v>
      </c>
      <c r="N65" s="224" t="s">
        <v>81</v>
      </c>
      <c r="O65" s="224" t="s">
        <v>56</v>
      </c>
      <c r="P65" s="22" t="s">
        <v>126</v>
      </c>
      <c r="Q65" s="287"/>
      <c r="R65" s="124" t="s">
        <v>260</v>
      </c>
      <c r="S65" s="288" t="s">
        <v>261</v>
      </c>
      <c r="T65" s="118">
        <v>42377</v>
      </c>
      <c r="U65" s="168" t="s">
        <v>143</v>
      </c>
      <c r="V65" s="136" t="s">
        <v>211</v>
      </c>
      <c r="W65" s="92">
        <v>19000000</v>
      </c>
      <c r="X65" s="92"/>
      <c r="Y65" s="92">
        <f t="shared" si="0"/>
        <v>19000000</v>
      </c>
      <c r="Z65" s="92">
        <v>19000000</v>
      </c>
      <c r="AA65" s="136" t="s">
        <v>262</v>
      </c>
      <c r="AB65" s="136" t="s">
        <v>263</v>
      </c>
      <c r="AC65" s="136" t="s">
        <v>224</v>
      </c>
      <c r="AD65" s="136" t="s">
        <v>264</v>
      </c>
      <c r="AE65" s="136" t="s">
        <v>56</v>
      </c>
      <c r="AF65" s="136" t="s">
        <v>56</v>
      </c>
      <c r="AG65" s="136" t="s">
        <v>56</v>
      </c>
      <c r="AH65" s="136" t="s">
        <v>226</v>
      </c>
      <c r="AI65" s="121">
        <v>42377</v>
      </c>
      <c r="AJ65" s="121">
        <v>42436</v>
      </c>
      <c r="AK65" s="136" t="s">
        <v>258</v>
      </c>
      <c r="AL65" s="122" t="s">
        <v>218</v>
      </c>
      <c r="AM65" s="357" t="s">
        <v>56</v>
      </c>
      <c r="AN65" s="358">
        <v>9500000</v>
      </c>
      <c r="AO65" s="358">
        <v>9500000</v>
      </c>
      <c r="AP65" s="29"/>
      <c r="AQ65" s="29"/>
      <c r="AR65" s="29"/>
      <c r="AS65" s="29"/>
      <c r="AT65" s="29"/>
      <c r="AU65" s="29"/>
      <c r="AV65" s="29"/>
      <c r="AW65" s="29"/>
      <c r="AX65" s="14"/>
      <c r="AY65" s="29"/>
      <c r="AZ65" s="29"/>
      <c r="BA65" s="29"/>
    </row>
    <row r="66" spans="1:53" s="37" customFormat="1" ht="90" customHeight="1" x14ac:dyDescent="0.2">
      <c r="A66" s="223">
        <v>47</v>
      </c>
      <c r="B66" s="224" t="s">
        <v>831</v>
      </c>
      <c r="C66" s="224">
        <v>80101706</v>
      </c>
      <c r="D66" s="116" t="s">
        <v>144</v>
      </c>
      <c r="E66" s="224" t="s">
        <v>125</v>
      </c>
      <c r="F66" s="224">
        <v>1</v>
      </c>
      <c r="G66" s="225" t="s">
        <v>159</v>
      </c>
      <c r="H66" s="138">
        <v>2</v>
      </c>
      <c r="I66" s="227" t="s">
        <v>96</v>
      </c>
      <c r="J66" s="227" t="s">
        <v>128</v>
      </c>
      <c r="K66" s="224" t="s">
        <v>108</v>
      </c>
      <c r="L66" s="54">
        <v>10300000</v>
      </c>
      <c r="M66" s="55">
        <v>10300000</v>
      </c>
      <c r="N66" s="224" t="s">
        <v>81</v>
      </c>
      <c r="O66" s="224" t="s">
        <v>56</v>
      </c>
      <c r="P66" s="22" t="s">
        <v>126</v>
      </c>
      <c r="Q66" s="287"/>
      <c r="R66" s="124" t="s">
        <v>265</v>
      </c>
      <c r="S66" s="288" t="s">
        <v>266</v>
      </c>
      <c r="T66" s="118">
        <v>42377</v>
      </c>
      <c r="U66" s="168" t="s">
        <v>267</v>
      </c>
      <c r="V66" s="136" t="s">
        <v>211</v>
      </c>
      <c r="W66" s="92">
        <v>10300000</v>
      </c>
      <c r="X66" s="92"/>
      <c r="Y66" s="92">
        <f t="shared" si="0"/>
        <v>10300000</v>
      </c>
      <c r="Z66" s="92">
        <v>10300000</v>
      </c>
      <c r="AA66" s="136" t="s">
        <v>268</v>
      </c>
      <c r="AB66" s="136" t="s">
        <v>269</v>
      </c>
      <c r="AC66" s="136" t="s">
        <v>214</v>
      </c>
      <c r="AD66" s="136" t="s">
        <v>270</v>
      </c>
      <c r="AE66" s="136" t="s">
        <v>56</v>
      </c>
      <c r="AF66" s="136" t="s">
        <v>56</v>
      </c>
      <c r="AG66" s="136" t="s">
        <v>56</v>
      </c>
      <c r="AH66" s="136" t="s">
        <v>226</v>
      </c>
      <c r="AI66" s="121">
        <v>42377</v>
      </c>
      <c r="AJ66" s="121">
        <v>42436</v>
      </c>
      <c r="AK66" s="136" t="s">
        <v>258</v>
      </c>
      <c r="AL66" s="122" t="s">
        <v>218</v>
      </c>
      <c r="AM66" s="357" t="s">
        <v>56</v>
      </c>
      <c r="AN66" s="358">
        <v>5150000</v>
      </c>
      <c r="AO66" s="358">
        <v>5150000</v>
      </c>
      <c r="AP66" s="29"/>
      <c r="AQ66" s="29"/>
      <c r="AR66" s="29"/>
      <c r="AS66" s="29"/>
      <c r="AT66" s="29"/>
      <c r="AU66" s="29"/>
      <c r="AV66" s="29"/>
      <c r="AW66" s="29"/>
      <c r="AX66" s="29"/>
      <c r="AY66" s="29"/>
      <c r="AZ66" s="29"/>
      <c r="BA66" s="29"/>
    </row>
    <row r="67" spans="1:53" s="12" customFormat="1" ht="105" customHeight="1" x14ac:dyDescent="0.2">
      <c r="A67" s="223">
        <v>48</v>
      </c>
      <c r="B67" s="224" t="s">
        <v>831</v>
      </c>
      <c r="C67" s="224">
        <v>80101706</v>
      </c>
      <c r="D67" s="168" t="s">
        <v>145</v>
      </c>
      <c r="E67" s="224" t="s">
        <v>125</v>
      </c>
      <c r="F67" s="224">
        <v>1</v>
      </c>
      <c r="G67" s="225" t="s">
        <v>159</v>
      </c>
      <c r="H67" s="138">
        <v>2</v>
      </c>
      <c r="I67" s="227" t="s">
        <v>96</v>
      </c>
      <c r="J67" s="227" t="s">
        <v>127</v>
      </c>
      <c r="K67" s="224" t="s">
        <v>108</v>
      </c>
      <c r="L67" s="54">
        <v>6180000</v>
      </c>
      <c r="M67" s="55">
        <v>6180000</v>
      </c>
      <c r="N67" s="224" t="s">
        <v>81</v>
      </c>
      <c r="O67" s="224" t="s">
        <v>56</v>
      </c>
      <c r="P67" s="22" t="s">
        <v>126</v>
      </c>
      <c r="Q67" s="287"/>
      <c r="R67" s="124" t="s">
        <v>271</v>
      </c>
      <c r="S67" s="288" t="s">
        <v>717</v>
      </c>
      <c r="T67" s="118">
        <v>42377</v>
      </c>
      <c r="U67" s="168" t="s">
        <v>145</v>
      </c>
      <c r="V67" s="136" t="s">
        <v>211</v>
      </c>
      <c r="W67" s="92">
        <v>6180000</v>
      </c>
      <c r="X67" s="92"/>
      <c r="Y67" s="92">
        <f t="shared" si="0"/>
        <v>6180000</v>
      </c>
      <c r="Z67" s="92">
        <v>6180000</v>
      </c>
      <c r="AA67" s="136" t="s">
        <v>272</v>
      </c>
      <c r="AB67" s="127" t="s">
        <v>273</v>
      </c>
      <c r="AC67" s="136" t="s">
        <v>224</v>
      </c>
      <c r="AD67" s="136" t="s">
        <v>274</v>
      </c>
      <c r="AE67" s="136" t="s">
        <v>56</v>
      </c>
      <c r="AF67" s="136" t="s">
        <v>56</v>
      </c>
      <c r="AG67" s="136" t="s">
        <v>56</v>
      </c>
      <c r="AH67" s="136" t="s">
        <v>226</v>
      </c>
      <c r="AI67" s="121">
        <v>42377</v>
      </c>
      <c r="AJ67" s="121">
        <v>42436</v>
      </c>
      <c r="AK67" s="136" t="s">
        <v>258</v>
      </c>
      <c r="AL67" s="122" t="s">
        <v>218</v>
      </c>
      <c r="AM67" s="357" t="s">
        <v>56</v>
      </c>
      <c r="AN67" s="358">
        <v>2163000</v>
      </c>
      <c r="AO67" s="358" t="s">
        <v>718</v>
      </c>
      <c r="AP67" s="29"/>
      <c r="AQ67" s="29"/>
      <c r="AR67" s="29"/>
      <c r="AS67" s="29"/>
      <c r="AT67" s="29"/>
      <c r="AU67" s="29"/>
      <c r="AV67" s="29"/>
      <c r="AW67" s="29"/>
      <c r="AX67" s="29"/>
      <c r="AY67" s="29"/>
      <c r="AZ67" s="29"/>
      <c r="BA67" s="14"/>
    </row>
    <row r="68" spans="1:53" s="12" customFormat="1" ht="90" customHeight="1" x14ac:dyDescent="0.2">
      <c r="A68" s="223">
        <v>49</v>
      </c>
      <c r="B68" s="224" t="s">
        <v>831</v>
      </c>
      <c r="C68" s="224">
        <v>80101706</v>
      </c>
      <c r="D68" s="168" t="s">
        <v>132</v>
      </c>
      <c r="E68" s="224" t="s">
        <v>125</v>
      </c>
      <c r="F68" s="224">
        <v>1</v>
      </c>
      <c r="G68" s="225" t="s">
        <v>159</v>
      </c>
      <c r="H68" s="138">
        <v>2</v>
      </c>
      <c r="I68" s="227" t="s">
        <v>96</v>
      </c>
      <c r="J68" s="227" t="s">
        <v>127</v>
      </c>
      <c r="K68" s="224" t="s">
        <v>108</v>
      </c>
      <c r="L68" s="54">
        <v>6180000</v>
      </c>
      <c r="M68" s="55">
        <v>6180000</v>
      </c>
      <c r="N68" s="224" t="s">
        <v>81</v>
      </c>
      <c r="O68" s="224" t="s">
        <v>56</v>
      </c>
      <c r="P68" s="22" t="s">
        <v>126</v>
      </c>
      <c r="Q68" s="287"/>
      <c r="R68" s="124" t="s">
        <v>275</v>
      </c>
      <c r="S68" s="288" t="s">
        <v>276</v>
      </c>
      <c r="T68" s="118">
        <v>42377</v>
      </c>
      <c r="U68" s="168" t="s">
        <v>132</v>
      </c>
      <c r="V68" s="136" t="s">
        <v>211</v>
      </c>
      <c r="W68" s="92">
        <v>6180000</v>
      </c>
      <c r="X68" s="92"/>
      <c r="Y68" s="92">
        <f t="shared" si="0"/>
        <v>6180000</v>
      </c>
      <c r="Z68" s="92">
        <v>6180000</v>
      </c>
      <c r="AA68" s="136" t="s">
        <v>272</v>
      </c>
      <c r="AB68" s="136" t="s">
        <v>277</v>
      </c>
      <c r="AC68" s="136" t="s">
        <v>224</v>
      </c>
      <c r="AD68" s="136" t="s">
        <v>278</v>
      </c>
      <c r="AE68" s="136" t="s">
        <v>56</v>
      </c>
      <c r="AF68" s="136" t="s">
        <v>56</v>
      </c>
      <c r="AG68" s="136" t="s">
        <v>56</v>
      </c>
      <c r="AH68" s="136" t="s">
        <v>226</v>
      </c>
      <c r="AI68" s="121">
        <v>42377</v>
      </c>
      <c r="AJ68" s="121">
        <v>42436</v>
      </c>
      <c r="AK68" s="136" t="s">
        <v>258</v>
      </c>
      <c r="AL68" s="122" t="s">
        <v>218</v>
      </c>
      <c r="AM68" s="357" t="s">
        <v>56</v>
      </c>
      <c r="AN68" s="358">
        <v>3090000</v>
      </c>
      <c r="AO68" s="358">
        <v>3090000</v>
      </c>
      <c r="AP68" s="29"/>
      <c r="AQ68" s="29"/>
      <c r="AR68" s="29"/>
      <c r="AS68" s="29"/>
      <c r="AT68" s="29"/>
      <c r="AU68" s="29"/>
      <c r="AV68" s="29"/>
      <c r="AW68" s="29"/>
      <c r="AX68" s="29"/>
      <c r="AY68" s="29"/>
      <c r="AZ68" s="29"/>
      <c r="BA68" s="29"/>
    </row>
    <row r="69" spans="1:53" s="12" customFormat="1" ht="165.75" customHeight="1" x14ac:dyDescent="0.2">
      <c r="A69" s="223">
        <v>50</v>
      </c>
      <c r="B69" s="224" t="s">
        <v>831</v>
      </c>
      <c r="C69" s="224">
        <v>80101706</v>
      </c>
      <c r="D69" s="116" t="s">
        <v>186</v>
      </c>
      <c r="E69" s="224" t="s">
        <v>125</v>
      </c>
      <c r="F69" s="224">
        <v>1</v>
      </c>
      <c r="G69" s="225" t="s">
        <v>159</v>
      </c>
      <c r="H69" s="138">
        <v>2</v>
      </c>
      <c r="I69" s="227" t="s">
        <v>96</v>
      </c>
      <c r="J69" s="227" t="s">
        <v>127</v>
      </c>
      <c r="K69" s="224" t="s">
        <v>108</v>
      </c>
      <c r="L69" s="54">
        <v>8600000</v>
      </c>
      <c r="M69" s="55">
        <v>8600000</v>
      </c>
      <c r="N69" s="224" t="s">
        <v>81</v>
      </c>
      <c r="O69" s="224" t="s">
        <v>56</v>
      </c>
      <c r="P69" s="22" t="s">
        <v>126</v>
      </c>
      <c r="Q69" s="287"/>
      <c r="R69" s="124" t="s">
        <v>279</v>
      </c>
      <c r="S69" s="124" t="s">
        <v>462</v>
      </c>
      <c r="T69" s="25">
        <v>42395</v>
      </c>
      <c r="U69" s="26" t="s">
        <v>463</v>
      </c>
      <c r="V69" s="127" t="s">
        <v>211</v>
      </c>
      <c r="W69" s="27">
        <v>8600000</v>
      </c>
      <c r="X69" s="27"/>
      <c r="Y69" s="92">
        <f t="shared" si="0"/>
        <v>8600000</v>
      </c>
      <c r="Z69" s="92">
        <v>8600000</v>
      </c>
      <c r="AA69" s="127" t="s">
        <v>464</v>
      </c>
      <c r="AB69" s="127" t="s">
        <v>465</v>
      </c>
      <c r="AC69" s="127" t="s">
        <v>224</v>
      </c>
      <c r="AD69" s="127" t="s">
        <v>466</v>
      </c>
      <c r="AE69" s="127" t="s">
        <v>56</v>
      </c>
      <c r="AF69" s="127" t="s">
        <v>56</v>
      </c>
      <c r="AG69" s="127" t="s">
        <v>56</v>
      </c>
      <c r="AH69" s="127" t="s">
        <v>216</v>
      </c>
      <c r="AI69" s="321">
        <v>42395</v>
      </c>
      <c r="AJ69" s="321">
        <v>42454</v>
      </c>
      <c r="AK69" s="127" t="s">
        <v>467</v>
      </c>
      <c r="AL69" s="324" t="s">
        <v>218</v>
      </c>
      <c r="AM69" s="357" t="s">
        <v>56</v>
      </c>
      <c r="AN69" s="289">
        <v>4300000</v>
      </c>
      <c r="AO69" s="289">
        <v>4300000</v>
      </c>
      <c r="AP69" s="56">
        <f>SUBTOTAL(9,AN69:AO69)</f>
        <v>8600000</v>
      </c>
      <c r="AQ69" s="29"/>
      <c r="AR69" s="29"/>
      <c r="AS69" s="29"/>
      <c r="AT69" s="29"/>
      <c r="AU69" s="29"/>
      <c r="AV69" s="29"/>
      <c r="AW69" s="29"/>
      <c r="AX69" s="29"/>
      <c r="AY69" s="29"/>
      <c r="AZ69" s="29"/>
      <c r="BA69" s="29"/>
    </row>
    <row r="70" spans="1:53" s="12" customFormat="1" ht="160.5" customHeight="1" x14ac:dyDescent="0.2">
      <c r="A70" s="223">
        <v>51</v>
      </c>
      <c r="B70" s="224" t="s">
        <v>818</v>
      </c>
      <c r="C70" s="224">
        <v>80101706</v>
      </c>
      <c r="D70" s="116" t="s">
        <v>146</v>
      </c>
      <c r="E70" s="224" t="s">
        <v>125</v>
      </c>
      <c r="F70" s="224">
        <v>1</v>
      </c>
      <c r="G70" s="225" t="s">
        <v>159</v>
      </c>
      <c r="H70" s="138">
        <v>2</v>
      </c>
      <c r="I70" s="227" t="s">
        <v>96</v>
      </c>
      <c r="J70" s="227" t="s">
        <v>127</v>
      </c>
      <c r="K70" s="224" t="s">
        <v>108</v>
      </c>
      <c r="L70" s="54">
        <v>11000000</v>
      </c>
      <c r="M70" s="55">
        <v>11000000</v>
      </c>
      <c r="N70" s="224" t="s">
        <v>81</v>
      </c>
      <c r="O70" s="224" t="s">
        <v>56</v>
      </c>
      <c r="P70" s="22" t="s">
        <v>126</v>
      </c>
      <c r="Q70" s="287"/>
      <c r="R70" s="124" t="s">
        <v>280</v>
      </c>
      <c r="S70" s="288" t="s">
        <v>281</v>
      </c>
      <c r="T70" s="118">
        <v>42377</v>
      </c>
      <c r="U70" s="168" t="s">
        <v>282</v>
      </c>
      <c r="V70" s="136" t="s">
        <v>211</v>
      </c>
      <c r="W70" s="92">
        <v>11000000</v>
      </c>
      <c r="X70" s="92"/>
      <c r="Y70" s="92">
        <f t="shared" si="0"/>
        <v>11000000</v>
      </c>
      <c r="Z70" s="92">
        <v>11000000</v>
      </c>
      <c r="AA70" s="136" t="s">
        <v>283</v>
      </c>
      <c r="AB70" s="136" t="s">
        <v>284</v>
      </c>
      <c r="AC70" s="136" t="s">
        <v>224</v>
      </c>
      <c r="AD70" s="136" t="s">
        <v>285</v>
      </c>
      <c r="AE70" s="136" t="s">
        <v>56</v>
      </c>
      <c r="AF70" s="136" t="s">
        <v>56</v>
      </c>
      <c r="AG70" s="136" t="s">
        <v>56</v>
      </c>
      <c r="AH70" s="136" t="s">
        <v>226</v>
      </c>
      <c r="AI70" s="121">
        <v>42377</v>
      </c>
      <c r="AJ70" s="121">
        <v>42436</v>
      </c>
      <c r="AK70" s="136" t="s">
        <v>247</v>
      </c>
      <c r="AL70" s="122" t="s">
        <v>240</v>
      </c>
      <c r="AM70" s="68" t="s">
        <v>56</v>
      </c>
      <c r="AN70" s="358">
        <v>5500000</v>
      </c>
      <c r="AO70" s="358">
        <v>5500000</v>
      </c>
      <c r="AP70" s="29"/>
      <c r="AQ70" s="29"/>
      <c r="AR70" s="29"/>
      <c r="AS70" s="29"/>
      <c r="AT70" s="29"/>
      <c r="AU70" s="29"/>
      <c r="AV70" s="29"/>
      <c r="AW70" s="29"/>
      <c r="AX70" s="29"/>
      <c r="AY70" s="29"/>
      <c r="AZ70" s="29"/>
      <c r="BA70" s="29"/>
    </row>
    <row r="71" spans="1:53" s="12" customFormat="1" ht="171.75" customHeight="1" x14ac:dyDescent="0.25">
      <c r="A71" s="223">
        <v>52</v>
      </c>
      <c r="B71" s="224" t="s">
        <v>821</v>
      </c>
      <c r="C71" s="224">
        <v>80101706</v>
      </c>
      <c r="D71" s="116" t="s">
        <v>113</v>
      </c>
      <c r="E71" s="224" t="s">
        <v>125</v>
      </c>
      <c r="F71" s="224">
        <v>1</v>
      </c>
      <c r="G71" s="225" t="s">
        <v>159</v>
      </c>
      <c r="H71" s="138">
        <v>2</v>
      </c>
      <c r="I71" s="227" t="s">
        <v>96</v>
      </c>
      <c r="J71" s="227" t="s">
        <v>127</v>
      </c>
      <c r="K71" s="224" t="s">
        <v>108</v>
      </c>
      <c r="L71" s="42">
        <v>6000000</v>
      </c>
      <c r="M71" s="43">
        <v>6000000</v>
      </c>
      <c r="N71" s="224" t="s">
        <v>81</v>
      </c>
      <c r="O71" s="224" t="s">
        <v>56</v>
      </c>
      <c r="P71" s="22" t="s">
        <v>126</v>
      </c>
      <c r="Q71" s="385"/>
      <c r="R71" s="124" t="s">
        <v>286</v>
      </c>
      <c r="S71" s="288" t="s">
        <v>287</v>
      </c>
      <c r="T71" s="118">
        <v>42384</v>
      </c>
      <c r="U71" s="168" t="s">
        <v>288</v>
      </c>
      <c r="V71" s="136" t="s">
        <v>211</v>
      </c>
      <c r="W71" s="92">
        <v>6000000</v>
      </c>
      <c r="X71" s="92"/>
      <c r="Y71" s="92">
        <f t="shared" si="0"/>
        <v>6000000</v>
      </c>
      <c r="Z71" s="92">
        <v>6000000</v>
      </c>
      <c r="AA71" s="136" t="s">
        <v>289</v>
      </c>
      <c r="AB71" s="136" t="s">
        <v>290</v>
      </c>
      <c r="AC71" s="136" t="s">
        <v>224</v>
      </c>
      <c r="AD71" s="136" t="s">
        <v>291</v>
      </c>
      <c r="AE71" s="136" t="s">
        <v>56</v>
      </c>
      <c r="AF71" s="136" t="s">
        <v>56</v>
      </c>
      <c r="AG71" s="136" t="s">
        <v>56</v>
      </c>
      <c r="AH71" s="136" t="s">
        <v>226</v>
      </c>
      <c r="AI71" s="121">
        <v>42384</v>
      </c>
      <c r="AJ71" s="121">
        <v>42443</v>
      </c>
      <c r="AK71" s="136" t="s">
        <v>217</v>
      </c>
      <c r="AL71" s="122" t="s">
        <v>218</v>
      </c>
      <c r="AM71" s="357" t="s">
        <v>56</v>
      </c>
      <c r="AN71" s="358">
        <v>3000000</v>
      </c>
      <c r="AO71" s="358">
        <v>3000000</v>
      </c>
      <c r="AP71" s="29"/>
      <c r="AQ71" s="29"/>
      <c r="AR71" s="29"/>
      <c r="AS71" s="29"/>
      <c r="AT71" s="29"/>
      <c r="AU71" s="29"/>
      <c r="AV71" s="29"/>
      <c r="AW71" s="29"/>
      <c r="AX71" s="29"/>
      <c r="AY71" s="29"/>
      <c r="AZ71" s="29"/>
      <c r="BA71" s="29"/>
    </row>
    <row r="72" spans="1:53" s="12" customFormat="1" ht="90" customHeight="1" x14ac:dyDescent="0.2">
      <c r="A72" s="223">
        <v>53</v>
      </c>
      <c r="B72" s="224" t="s">
        <v>818</v>
      </c>
      <c r="C72" s="224">
        <v>80101706</v>
      </c>
      <c r="D72" s="116" t="s">
        <v>430</v>
      </c>
      <c r="E72" s="224" t="s">
        <v>125</v>
      </c>
      <c r="F72" s="224">
        <v>1</v>
      </c>
      <c r="G72" s="137" t="s">
        <v>159</v>
      </c>
      <c r="H72" s="138">
        <v>2</v>
      </c>
      <c r="I72" s="227" t="s">
        <v>96</v>
      </c>
      <c r="J72" s="227" t="s">
        <v>127</v>
      </c>
      <c r="K72" s="224" t="s">
        <v>108</v>
      </c>
      <c r="L72" s="55">
        <v>3400000</v>
      </c>
      <c r="M72" s="55">
        <v>3400000</v>
      </c>
      <c r="N72" s="224" t="s">
        <v>81</v>
      </c>
      <c r="O72" s="224" t="s">
        <v>56</v>
      </c>
      <c r="P72" s="22" t="s">
        <v>126</v>
      </c>
      <c r="Q72" s="287"/>
      <c r="R72" s="124" t="s">
        <v>292</v>
      </c>
      <c r="S72" s="288" t="s">
        <v>293</v>
      </c>
      <c r="T72" s="118">
        <v>42384</v>
      </c>
      <c r="U72" s="168" t="s">
        <v>294</v>
      </c>
      <c r="V72" s="136" t="s">
        <v>295</v>
      </c>
      <c r="W72" s="92">
        <v>3400000</v>
      </c>
      <c r="X72" s="92"/>
      <c r="Y72" s="92">
        <f t="shared" si="0"/>
        <v>3400000</v>
      </c>
      <c r="Z72" s="92">
        <v>3400000</v>
      </c>
      <c r="AA72" s="136" t="s">
        <v>296</v>
      </c>
      <c r="AB72" s="136" t="s">
        <v>297</v>
      </c>
      <c r="AC72" s="136" t="s">
        <v>224</v>
      </c>
      <c r="AD72" s="136" t="s">
        <v>298</v>
      </c>
      <c r="AE72" s="136" t="s">
        <v>56</v>
      </c>
      <c r="AF72" s="136" t="s">
        <v>56</v>
      </c>
      <c r="AG72" s="136" t="s">
        <v>56</v>
      </c>
      <c r="AH72" s="136" t="s">
        <v>226</v>
      </c>
      <c r="AI72" s="121">
        <v>42384</v>
      </c>
      <c r="AJ72" s="121">
        <v>42443</v>
      </c>
      <c r="AK72" s="136" t="s">
        <v>247</v>
      </c>
      <c r="AL72" s="122" t="s">
        <v>240</v>
      </c>
      <c r="AM72" s="357" t="s">
        <v>56</v>
      </c>
      <c r="AN72" s="358">
        <v>1700000</v>
      </c>
      <c r="AO72" s="358">
        <v>1700000</v>
      </c>
      <c r="AP72" s="29"/>
      <c r="AQ72" s="29"/>
      <c r="AR72" s="29"/>
      <c r="AS72" s="29"/>
      <c r="AT72" s="29"/>
      <c r="AU72" s="29"/>
      <c r="AV72" s="29"/>
      <c r="AW72" s="29"/>
      <c r="AX72" s="29"/>
      <c r="AY72" s="29"/>
      <c r="AZ72" s="29"/>
      <c r="BA72" s="14"/>
    </row>
    <row r="73" spans="1:53" s="12" customFormat="1" ht="135" customHeight="1" x14ac:dyDescent="0.2">
      <c r="A73" s="223">
        <v>54</v>
      </c>
      <c r="B73" s="224" t="s">
        <v>831</v>
      </c>
      <c r="C73" s="224">
        <v>80101706</v>
      </c>
      <c r="D73" s="116" t="s">
        <v>114</v>
      </c>
      <c r="E73" s="224" t="s">
        <v>125</v>
      </c>
      <c r="F73" s="224">
        <v>1</v>
      </c>
      <c r="G73" s="137" t="s">
        <v>159</v>
      </c>
      <c r="H73" s="138">
        <v>2</v>
      </c>
      <c r="I73" s="227" t="s">
        <v>96</v>
      </c>
      <c r="J73" s="227" t="s">
        <v>127</v>
      </c>
      <c r="K73" s="224" t="s">
        <v>108</v>
      </c>
      <c r="L73" s="54">
        <v>12000000</v>
      </c>
      <c r="M73" s="55">
        <v>12000000</v>
      </c>
      <c r="N73" s="224" t="s">
        <v>81</v>
      </c>
      <c r="O73" s="224" t="s">
        <v>56</v>
      </c>
      <c r="P73" s="22" t="s">
        <v>126</v>
      </c>
      <c r="Q73" s="287"/>
      <c r="R73" s="124" t="s">
        <v>299</v>
      </c>
      <c r="S73" s="386" t="s">
        <v>178</v>
      </c>
      <c r="T73" s="118">
        <v>42388</v>
      </c>
      <c r="U73" s="168" t="s">
        <v>300</v>
      </c>
      <c r="V73" s="136" t="s">
        <v>211</v>
      </c>
      <c r="W73" s="92">
        <v>12000000</v>
      </c>
      <c r="X73" s="92"/>
      <c r="Y73" s="92">
        <f t="shared" si="0"/>
        <v>12000000</v>
      </c>
      <c r="Z73" s="92">
        <v>12000000</v>
      </c>
      <c r="AA73" s="136" t="s">
        <v>301</v>
      </c>
      <c r="AB73" s="136" t="s">
        <v>302</v>
      </c>
      <c r="AC73" s="136" t="s">
        <v>224</v>
      </c>
      <c r="AD73" s="136" t="s">
        <v>303</v>
      </c>
      <c r="AE73" s="136" t="s">
        <v>56</v>
      </c>
      <c r="AF73" s="136" t="s">
        <v>56</v>
      </c>
      <c r="AG73" s="136" t="s">
        <v>56</v>
      </c>
      <c r="AH73" s="136" t="s">
        <v>216</v>
      </c>
      <c r="AI73" s="121">
        <v>42388</v>
      </c>
      <c r="AJ73" s="121">
        <v>42447</v>
      </c>
      <c r="AK73" s="136" t="s">
        <v>217</v>
      </c>
      <c r="AL73" s="122" t="s">
        <v>218</v>
      </c>
      <c r="AM73" s="357" t="s">
        <v>56</v>
      </c>
      <c r="AN73" s="289">
        <v>6000000</v>
      </c>
      <c r="AO73" s="289">
        <v>6000000</v>
      </c>
      <c r="AP73" s="29"/>
      <c r="AQ73" s="29"/>
      <c r="AR73" s="29"/>
      <c r="AS73" s="29"/>
      <c r="AT73" s="29"/>
      <c r="AU73" s="29"/>
      <c r="AV73" s="29"/>
      <c r="AW73" s="29"/>
      <c r="AX73" s="29"/>
      <c r="AY73" s="29"/>
      <c r="AZ73" s="29"/>
      <c r="BA73" s="14"/>
    </row>
    <row r="74" spans="1:53" s="12" customFormat="1" ht="198" customHeight="1" x14ac:dyDescent="0.2">
      <c r="A74" s="223">
        <v>55</v>
      </c>
      <c r="B74" s="224" t="s">
        <v>818</v>
      </c>
      <c r="C74" s="224">
        <v>80101706</v>
      </c>
      <c r="D74" s="168" t="s">
        <v>306</v>
      </c>
      <c r="E74" s="224" t="s">
        <v>125</v>
      </c>
      <c r="F74" s="224">
        <v>1</v>
      </c>
      <c r="G74" s="137" t="s">
        <v>159</v>
      </c>
      <c r="H74" s="138">
        <v>2</v>
      </c>
      <c r="I74" s="227" t="s">
        <v>96</v>
      </c>
      <c r="J74" s="227" t="s">
        <v>127</v>
      </c>
      <c r="K74" s="224" t="s">
        <v>108</v>
      </c>
      <c r="L74" s="42">
        <v>14000000</v>
      </c>
      <c r="M74" s="43">
        <v>14000000</v>
      </c>
      <c r="N74" s="224" t="s">
        <v>81</v>
      </c>
      <c r="O74" s="224" t="s">
        <v>56</v>
      </c>
      <c r="P74" s="22" t="s">
        <v>126</v>
      </c>
      <c r="Q74" s="287"/>
      <c r="R74" s="124" t="s">
        <v>304</v>
      </c>
      <c r="S74" s="288" t="s">
        <v>305</v>
      </c>
      <c r="T74" s="118">
        <v>42384</v>
      </c>
      <c r="U74" s="168" t="s">
        <v>306</v>
      </c>
      <c r="V74" s="136" t="s">
        <v>211</v>
      </c>
      <c r="W74" s="92">
        <v>14000000</v>
      </c>
      <c r="X74" s="92"/>
      <c r="Y74" s="92">
        <f t="shared" si="0"/>
        <v>14000000</v>
      </c>
      <c r="Z74" s="92">
        <v>14000000</v>
      </c>
      <c r="AA74" s="136" t="s">
        <v>307</v>
      </c>
      <c r="AB74" s="136" t="s">
        <v>308</v>
      </c>
      <c r="AC74" s="136" t="s">
        <v>224</v>
      </c>
      <c r="AD74" s="136" t="s">
        <v>309</v>
      </c>
      <c r="AE74" s="136" t="s">
        <v>56</v>
      </c>
      <c r="AF74" s="136" t="s">
        <v>56</v>
      </c>
      <c r="AG74" s="136" t="s">
        <v>56</v>
      </c>
      <c r="AH74" s="136" t="s">
        <v>226</v>
      </c>
      <c r="AI74" s="121">
        <v>42384</v>
      </c>
      <c r="AJ74" s="121">
        <v>42443</v>
      </c>
      <c r="AK74" s="136" t="s">
        <v>239</v>
      </c>
      <c r="AL74" s="122" t="s">
        <v>240</v>
      </c>
      <c r="AM74" s="357" t="s">
        <v>56</v>
      </c>
      <c r="AN74" s="358">
        <v>7000000</v>
      </c>
      <c r="AO74" s="358">
        <v>7000000</v>
      </c>
      <c r="AP74" s="29"/>
      <c r="AQ74" s="29"/>
      <c r="AR74" s="29"/>
      <c r="AS74" s="29"/>
      <c r="AT74" s="29"/>
      <c r="AU74" s="29"/>
      <c r="AV74" s="29"/>
      <c r="AW74" s="29"/>
      <c r="AX74" s="29"/>
      <c r="AY74" s="29"/>
      <c r="AZ74" s="29"/>
      <c r="BA74" s="14"/>
    </row>
    <row r="75" spans="1:53" s="37" customFormat="1" ht="196.5" customHeight="1" x14ac:dyDescent="0.2">
      <c r="A75" s="223">
        <v>56</v>
      </c>
      <c r="B75" s="224" t="s">
        <v>818</v>
      </c>
      <c r="C75" s="224">
        <v>80101706</v>
      </c>
      <c r="D75" s="116" t="s">
        <v>115</v>
      </c>
      <c r="E75" s="224" t="s">
        <v>125</v>
      </c>
      <c r="F75" s="224">
        <v>1</v>
      </c>
      <c r="G75" s="137" t="s">
        <v>159</v>
      </c>
      <c r="H75" s="138">
        <v>2</v>
      </c>
      <c r="I75" s="227" t="s">
        <v>96</v>
      </c>
      <c r="J75" s="227" t="s">
        <v>127</v>
      </c>
      <c r="K75" s="224" t="s">
        <v>108</v>
      </c>
      <c r="L75" s="54">
        <v>13000000</v>
      </c>
      <c r="M75" s="55">
        <v>13000000</v>
      </c>
      <c r="N75" s="224" t="s">
        <v>81</v>
      </c>
      <c r="O75" s="224" t="s">
        <v>56</v>
      </c>
      <c r="P75" s="22" t="s">
        <v>126</v>
      </c>
      <c r="Q75" s="287"/>
      <c r="R75" s="124" t="s">
        <v>468</v>
      </c>
      <c r="S75" s="124" t="s">
        <v>469</v>
      </c>
      <c r="T75" s="25">
        <v>42398</v>
      </c>
      <c r="U75" s="26" t="s">
        <v>470</v>
      </c>
      <c r="V75" s="127" t="s">
        <v>211</v>
      </c>
      <c r="W75" s="27">
        <v>13000000</v>
      </c>
      <c r="X75" s="27"/>
      <c r="Y75" s="92">
        <f t="shared" si="0"/>
        <v>13000000</v>
      </c>
      <c r="Z75" s="92">
        <v>13000000</v>
      </c>
      <c r="AA75" s="127" t="s">
        <v>471</v>
      </c>
      <c r="AB75" s="127" t="s">
        <v>472</v>
      </c>
      <c r="AC75" s="127" t="s">
        <v>224</v>
      </c>
      <c r="AD75" s="127"/>
      <c r="AE75" s="127" t="s">
        <v>56</v>
      </c>
      <c r="AF75" s="127" t="s">
        <v>56</v>
      </c>
      <c r="AG75" s="127" t="s">
        <v>56</v>
      </c>
      <c r="AH75" s="127" t="s">
        <v>216</v>
      </c>
      <c r="AI75" s="321">
        <v>42398</v>
      </c>
      <c r="AJ75" s="321">
        <v>42457</v>
      </c>
      <c r="AK75" s="127" t="s">
        <v>247</v>
      </c>
      <c r="AL75" s="324" t="s">
        <v>240</v>
      </c>
      <c r="AM75" s="357" t="s">
        <v>56</v>
      </c>
      <c r="AN75" s="289">
        <v>6500000</v>
      </c>
      <c r="AO75" s="289">
        <v>6500000</v>
      </c>
      <c r="AP75" s="29"/>
      <c r="AQ75" s="29"/>
      <c r="AR75" s="29"/>
      <c r="AS75" s="29"/>
      <c r="AT75" s="29"/>
      <c r="AU75" s="29"/>
      <c r="AV75" s="29"/>
      <c r="AW75" s="29"/>
      <c r="AX75" s="14"/>
      <c r="AY75" s="14"/>
      <c r="AZ75" s="14"/>
      <c r="BA75" s="14"/>
    </row>
    <row r="76" spans="1:53" s="37" customFormat="1" ht="183" customHeight="1" x14ac:dyDescent="0.2">
      <c r="A76" s="223">
        <v>57</v>
      </c>
      <c r="B76" s="224" t="s">
        <v>818</v>
      </c>
      <c r="C76" s="224">
        <v>80101706</v>
      </c>
      <c r="D76" s="116" t="s">
        <v>116</v>
      </c>
      <c r="E76" s="224" t="s">
        <v>125</v>
      </c>
      <c r="F76" s="224">
        <v>1</v>
      </c>
      <c r="G76" s="137" t="s">
        <v>159</v>
      </c>
      <c r="H76" s="138">
        <v>2</v>
      </c>
      <c r="I76" s="227" t="s">
        <v>96</v>
      </c>
      <c r="J76" s="227" t="s">
        <v>127</v>
      </c>
      <c r="K76" s="224" t="s">
        <v>108</v>
      </c>
      <c r="L76" s="54">
        <v>6000000</v>
      </c>
      <c r="M76" s="55">
        <v>6000000</v>
      </c>
      <c r="N76" s="224" t="s">
        <v>81</v>
      </c>
      <c r="O76" s="224" t="s">
        <v>56</v>
      </c>
      <c r="P76" s="22" t="s">
        <v>126</v>
      </c>
      <c r="Q76" s="287"/>
      <c r="R76" s="124" t="s">
        <v>310</v>
      </c>
      <c r="S76" s="288" t="s">
        <v>311</v>
      </c>
      <c r="T76" s="118">
        <v>42384</v>
      </c>
      <c r="U76" s="168" t="s">
        <v>312</v>
      </c>
      <c r="V76" s="136" t="s">
        <v>211</v>
      </c>
      <c r="W76" s="92">
        <v>6000000</v>
      </c>
      <c r="X76" s="92"/>
      <c r="Y76" s="92">
        <f t="shared" si="0"/>
        <v>6000000</v>
      </c>
      <c r="Z76" s="92">
        <v>6000000</v>
      </c>
      <c r="AA76" s="136" t="s">
        <v>313</v>
      </c>
      <c r="AB76" s="136" t="s">
        <v>314</v>
      </c>
      <c r="AC76" s="136" t="s">
        <v>224</v>
      </c>
      <c r="AD76" s="136" t="s">
        <v>315</v>
      </c>
      <c r="AE76" s="136" t="s">
        <v>56</v>
      </c>
      <c r="AF76" s="136" t="s">
        <v>56</v>
      </c>
      <c r="AG76" s="136" t="s">
        <v>56</v>
      </c>
      <c r="AH76" s="136" t="s">
        <v>226</v>
      </c>
      <c r="AI76" s="121">
        <v>42384</v>
      </c>
      <c r="AJ76" s="121">
        <v>42443</v>
      </c>
      <c r="AK76" s="136" t="s">
        <v>247</v>
      </c>
      <c r="AL76" s="122" t="s">
        <v>240</v>
      </c>
      <c r="AM76" s="357" t="s">
        <v>56</v>
      </c>
      <c r="AN76" s="358">
        <v>3000000</v>
      </c>
      <c r="AO76" s="358">
        <v>3000000</v>
      </c>
      <c r="AP76" s="29"/>
      <c r="AQ76" s="29"/>
      <c r="AR76" s="29"/>
      <c r="AS76" s="29"/>
      <c r="AT76" s="29"/>
      <c r="AU76" s="29"/>
      <c r="AV76" s="29"/>
      <c r="AW76" s="29"/>
      <c r="AX76" s="29"/>
      <c r="AY76" s="29"/>
      <c r="AZ76" s="29"/>
      <c r="BA76" s="29"/>
    </row>
    <row r="77" spans="1:53" s="12" customFormat="1" ht="175.5" customHeight="1" x14ac:dyDescent="0.25">
      <c r="A77" s="223">
        <v>58</v>
      </c>
      <c r="B77" s="224" t="s">
        <v>818</v>
      </c>
      <c r="C77" s="224">
        <v>80101706</v>
      </c>
      <c r="D77" s="116" t="s">
        <v>117</v>
      </c>
      <c r="E77" s="224" t="s">
        <v>125</v>
      </c>
      <c r="F77" s="224">
        <v>1</v>
      </c>
      <c r="G77" s="137" t="s">
        <v>159</v>
      </c>
      <c r="H77" s="138">
        <v>2</v>
      </c>
      <c r="I77" s="227" t="s">
        <v>96</v>
      </c>
      <c r="J77" s="227" t="s">
        <v>127</v>
      </c>
      <c r="K77" s="224" t="s">
        <v>108</v>
      </c>
      <c r="L77" s="54">
        <v>12400000</v>
      </c>
      <c r="M77" s="55">
        <v>12400000</v>
      </c>
      <c r="N77" s="224" t="s">
        <v>81</v>
      </c>
      <c r="O77" s="224" t="s">
        <v>56</v>
      </c>
      <c r="P77" s="22" t="s">
        <v>126</v>
      </c>
      <c r="Q77" s="387"/>
      <c r="R77" s="124" t="s">
        <v>390</v>
      </c>
      <c r="S77" s="288" t="s">
        <v>391</v>
      </c>
      <c r="T77" s="118">
        <v>42394</v>
      </c>
      <c r="U77" s="168" t="s">
        <v>392</v>
      </c>
      <c r="V77" s="136" t="s">
        <v>211</v>
      </c>
      <c r="W77" s="92">
        <v>12400000</v>
      </c>
      <c r="X77" s="92"/>
      <c r="Y77" s="92">
        <f t="shared" si="0"/>
        <v>12400000</v>
      </c>
      <c r="Z77" s="92">
        <v>12400000</v>
      </c>
      <c r="AA77" s="136" t="s">
        <v>393</v>
      </c>
      <c r="AB77" s="136" t="s">
        <v>394</v>
      </c>
      <c r="AC77" s="136" t="s">
        <v>224</v>
      </c>
      <c r="AD77" s="136" t="s">
        <v>395</v>
      </c>
      <c r="AE77" s="136" t="s">
        <v>56</v>
      </c>
      <c r="AF77" s="136" t="s">
        <v>56</v>
      </c>
      <c r="AG77" s="136" t="s">
        <v>56</v>
      </c>
      <c r="AH77" s="136" t="s">
        <v>216</v>
      </c>
      <c r="AI77" s="121">
        <v>42394</v>
      </c>
      <c r="AJ77" s="121">
        <v>42453</v>
      </c>
      <c r="AK77" s="136" t="s">
        <v>247</v>
      </c>
      <c r="AL77" s="122" t="s">
        <v>240</v>
      </c>
      <c r="AM77" s="357" t="s">
        <v>56</v>
      </c>
      <c r="AN77" s="289">
        <v>6200000</v>
      </c>
      <c r="AO77" s="289">
        <v>6200000</v>
      </c>
      <c r="AP77" s="56">
        <f>SUBTOTAL(9,AN77:AO77)</f>
        <v>12400000</v>
      </c>
      <c r="AQ77" s="357" t="s">
        <v>56</v>
      </c>
      <c r="AR77" s="357" t="s">
        <v>56</v>
      </c>
      <c r="AS77" s="357" t="s">
        <v>56</v>
      </c>
      <c r="AT77" s="357" t="s">
        <v>56</v>
      </c>
      <c r="AU77" s="357" t="s">
        <v>56</v>
      </c>
      <c r="AV77" s="357" t="s">
        <v>56</v>
      </c>
      <c r="AW77" s="357" t="s">
        <v>56</v>
      </c>
      <c r="AX77" s="357" t="s">
        <v>56</v>
      </c>
      <c r="AY77" s="357" t="s">
        <v>56</v>
      </c>
      <c r="AZ77" s="357" t="s">
        <v>56</v>
      </c>
      <c r="BA77" s="357" t="s">
        <v>56</v>
      </c>
    </row>
    <row r="78" spans="1:53" s="12" customFormat="1" ht="135" customHeight="1" x14ac:dyDescent="0.2">
      <c r="A78" s="223">
        <v>59</v>
      </c>
      <c r="B78" s="224" t="s">
        <v>815</v>
      </c>
      <c r="C78" s="224">
        <v>80101706</v>
      </c>
      <c r="D78" s="116" t="s">
        <v>118</v>
      </c>
      <c r="E78" s="224" t="s">
        <v>125</v>
      </c>
      <c r="F78" s="224">
        <v>1</v>
      </c>
      <c r="G78" s="225" t="s">
        <v>166</v>
      </c>
      <c r="H78" s="138">
        <v>2</v>
      </c>
      <c r="I78" s="227" t="s">
        <v>96</v>
      </c>
      <c r="J78" s="227" t="s">
        <v>128</v>
      </c>
      <c r="K78" s="224" t="s">
        <v>108</v>
      </c>
      <c r="L78" s="54">
        <v>6600000</v>
      </c>
      <c r="M78" s="55">
        <v>6600000</v>
      </c>
      <c r="N78" s="224" t="s">
        <v>81</v>
      </c>
      <c r="O78" s="224" t="s">
        <v>56</v>
      </c>
      <c r="P78" s="22" t="s">
        <v>126</v>
      </c>
      <c r="Q78" s="388"/>
      <c r="R78" s="124" t="s">
        <v>593</v>
      </c>
      <c r="S78" s="124" t="s">
        <v>594</v>
      </c>
      <c r="T78" s="25">
        <v>42426</v>
      </c>
      <c r="U78" s="186" t="s">
        <v>595</v>
      </c>
      <c r="V78" s="127" t="s">
        <v>211</v>
      </c>
      <c r="W78" s="27">
        <v>6600000</v>
      </c>
      <c r="X78" s="27"/>
      <c r="Y78" s="92">
        <f t="shared" si="0"/>
        <v>6600000</v>
      </c>
      <c r="Z78" s="92">
        <v>6600000</v>
      </c>
      <c r="AA78" s="127" t="s">
        <v>596</v>
      </c>
      <c r="AB78" s="127" t="s">
        <v>597</v>
      </c>
      <c r="AC78" s="127" t="s">
        <v>214</v>
      </c>
      <c r="AD78" s="127" t="s">
        <v>598</v>
      </c>
      <c r="AE78" s="127" t="s">
        <v>56</v>
      </c>
      <c r="AF78" s="127" t="s">
        <v>56</v>
      </c>
      <c r="AG78" s="127" t="s">
        <v>56</v>
      </c>
      <c r="AH78" s="323" t="s">
        <v>226</v>
      </c>
      <c r="AI78" s="321">
        <v>42426</v>
      </c>
      <c r="AJ78" s="321">
        <v>42485</v>
      </c>
      <c r="AK78" s="127" t="s">
        <v>599</v>
      </c>
      <c r="AL78" s="324" t="s">
        <v>600</v>
      </c>
      <c r="AM78" s="68" t="s">
        <v>56</v>
      </c>
      <c r="AN78" s="68" t="s">
        <v>56</v>
      </c>
      <c r="AO78" s="68" t="s">
        <v>56</v>
      </c>
      <c r="AP78" s="68" t="s">
        <v>56</v>
      </c>
      <c r="AQ78" s="29">
        <v>3300000</v>
      </c>
      <c r="AR78" s="29">
        <v>3300000</v>
      </c>
      <c r="AS78" s="68" t="s">
        <v>56</v>
      </c>
      <c r="AT78" s="56">
        <f>SUBTOTAL(9,AQ78:AS78)</f>
        <v>6600000</v>
      </c>
      <c r="AU78" s="68" t="s">
        <v>56</v>
      </c>
      <c r="AV78" s="68" t="s">
        <v>56</v>
      </c>
      <c r="AW78" s="68" t="s">
        <v>56</v>
      </c>
      <c r="AX78" s="68" t="s">
        <v>56</v>
      </c>
      <c r="AY78" s="68" t="s">
        <v>56</v>
      </c>
      <c r="AZ78" s="68" t="s">
        <v>56</v>
      </c>
      <c r="BA78" s="68" t="s">
        <v>56</v>
      </c>
    </row>
    <row r="79" spans="1:53" s="41" customFormat="1" ht="158.25" customHeight="1" x14ac:dyDescent="0.25">
      <c r="A79" s="223">
        <v>60</v>
      </c>
      <c r="B79" s="224" t="s">
        <v>815</v>
      </c>
      <c r="C79" s="224">
        <v>80101706</v>
      </c>
      <c r="D79" s="116" t="s">
        <v>118</v>
      </c>
      <c r="E79" s="224" t="s">
        <v>125</v>
      </c>
      <c r="F79" s="224">
        <v>1</v>
      </c>
      <c r="G79" s="225" t="s">
        <v>166</v>
      </c>
      <c r="H79" s="138">
        <v>2</v>
      </c>
      <c r="I79" s="227" t="s">
        <v>96</v>
      </c>
      <c r="J79" s="227" t="s">
        <v>128</v>
      </c>
      <c r="K79" s="224" t="s">
        <v>108</v>
      </c>
      <c r="L79" s="54">
        <v>6600000</v>
      </c>
      <c r="M79" s="55">
        <v>6600000</v>
      </c>
      <c r="N79" s="224" t="s">
        <v>81</v>
      </c>
      <c r="O79" s="224" t="s">
        <v>56</v>
      </c>
      <c r="P79" s="22" t="s">
        <v>126</v>
      </c>
      <c r="Q79" s="287"/>
      <c r="R79" s="124" t="s">
        <v>667</v>
      </c>
      <c r="S79" s="124" t="s">
        <v>668</v>
      </c>
      <c r="T79" s="25">
        <v>42431</v>
      </c>
      <c r="U79" s="186" t="s">
        <v>595</v>
      </c>
      <c r="V79" s="127" t="s">
        <v>211</v>
      </c>
      <c r="W79" s="27">
        <v>6600000</v>
      </c>
      <c r="X79" s="27"/>
      <c r="Y79" s="92">
        <f t="shared" si="0"/>
        <v>6600000</v>
      </c>
      <c r="Z79" s="92">
        <v>6600000</v>
      </c>
      <c r="AA79" s="127" t="s">
        <v>669</v>
      </c>
      <c r="AB79" s="127" t="s">
        <v>670</v>
      </c>
      <c r="AC79" s="127" t="s">
        <v>214</v>
      </c>
      <c r="AD79" s="127" t="s">
        <v>671</v>
      </c>
      <c r="AE79" s="127" t="s">
        <v>56</v>
      </c>
      <c r="AF79" s="127" t="s">
        <v>56</v>
      </c>
      <c r="AG79" s="127" t="s">
        <v>56</v>
      </c>
      <c r="AH79" s="323" t="s">
        <v>226</v>
      </c>
      <c r="AI79" s="321">
        <v>42431</v>
      </c>
      <c r="AJ79" s="321">
        <v>42491</v>
      </c>
      <c r="AK79" s="127" t="s">
        <v>599</v>
      </c>
      <c r="AL79" s="324" t="s">
        <v>600</v>
      </c>
      <c r="AM79" s="389" t="s">
        <v>56</v>
      </c>
      <c r="AN79" s="389" t="s">
        <v>56</v>
      </c>
      <c r="AO79" s="389" t="s">
        <v>56</v>
      </c>
      <c r="AP79" s="389" t="s">
        <v>56</v>
      </c>
      <c r="AQ79" s="390">
        <v>3300000</v>
      </c>
      <c r="AR79" s="390">
        <v>3300000</v>
      </c>
      <c r="AS79" s="389" t="s">
        <v>56</v>
      </c>
      <c r="AT79" s="391">
        <f>SUBTOTAL(9,AQ79:AS79)</f>
        <v>6600000</v>
      </c>
      <c r="AU79" s="389" t="s">
        <v>56</v>
      </c>
      <c r="AV79" s="389" t="s">
        <v>56</v>
      </c>
      <c r="AW79" s="389" t="s">
        <v>56</v>
      </c>
      <c r="AX79" s="389" t="s">
        <v>56</v>
      </c>
      <c r="AY79" s="389" t="s">
        <v>56</v>
      </c>
      <c r="AZ79" s="389" t="s">
        <v>56</v>
      </c>
      <c r="BA79" s="389" t="s">
        <v>56</v>
      </c>
    </row>
    <row r="80" spans="1:53" s="12" customFormat="1" ht="135.75" customHeight="1" x14ac:dyDescent="0.2">
      <c r="A80" s="223">
        <v>61</v>
      </c>
      <c r="B80" s="224" t="s">
        <v>831</v>
      </c>
      <c r="C80" s="224">
        <v>80101706</v>
      </c>
      <c r="D80" s="116" t="s">
        <v>119</v>
      </c>
      <c r="E80" s="224" t="s">
        <v>125</v>
      </c>
      <c r="F80" s="224">
        <v>1</v>
      </c>
      <c r="G80" s="137" t="s">
        <v>159</v>
      </c>
      <c r="H80" s="138">
        <v>2</v>
      </c>
      <c r="I80" s="227" t="s">
        <v>96</v>
      </c>
      <c r="J80" s="227" t="s">
        <v>127</v>
      </c>
      <c r="K80" s="224" t="s">
        <v>108</v>
      </c>
      <c r="L80" s="54">
        <v>9000000</v>
      </c>
      <c r="M80" s="55">
        <v>9000000</v>
      </c>
      <c r="N80" s="224" t="s">
        <v>81</v>
      </c>
      <c r="O80" s="224" t="s">
        <v>56</v>
      </c>
      <c r="P80" s="22" t="s">
        <v>126</v>
      </c>
      <c r="Q80" s="287"/>
      <c r="R80" s="124" t="s">
        <v>316</v>
      </c>
      <c r="S80" s="288" t="s">
        <v>317</v>
      </c>
      <c r="T80" s="118">
        <v>42388</v>
      </c>
      <c r="U80" s="168" t="s">
        <v>318</v>
      </c>
      <c r="V80" s="136" t="s">
        <v>211</v>
      </c>
      <c r="W80" s="92">
        <v>9000000</v>
      </c>
      <c r="X80" s="92"/>
      <c r="Y80" s="92">
        <f t="shared" si="0"/>
        <v>9000000</v>
      </c>
      <c r="Z80" s="92">
        <v>9000000</v>
      </c>
      <c r="AA80" s="136" t="s">
        <v>319</v>
      </c>
      <c r="AB80" s="136" t="s">
        <v>320</v>
      </c>
      <c r="AC80" s="136" t="s">
        <v>224</v>
      </c>
      <c r="AD80" s="136" t="s">
        <v>321</v>
      </c>
      <c r="AE80" s="136" t="s">
        <v>56</v>
      </c>
      <c r="AF80" s="136" t="s">
        <v>56</v>
      </c>
      <c r="AG80" s="136" t="s">
        <v>56</v>
      </c>
      <c r="AH80" s="136" t="s">
        <v>216</v>
      </c>
      <c r="AI80" s="121">
        <v>42388</v>
      </c>
      <c r="AJ80" s="121">
        <v>42446</v>
      </c>
      <c r="AK80" s="136" t="s">
        <v>217</v>
      </c>
      <c r="AL80" s="122" t="s">
        <v>218</v>
      </c>
      <c r="AM80" s="357" t="s">
        <v>56</v>
      </c>
      <c r="AN80" s="289">
        <v>4500000</v>
      </c>
      <c r="AO80" s="289">
        <v>4500000</v>
      </c>
      <c r="AP80" s="29"/>
      <c r="AQ80" s="29"/>
      <c r="AR80" s="29"/>
      <c r="AS80" s="29"/>
      <c r="AT80" s="29"/>
      <c r="AU80" s="29"/>
      <c r="AV80" s="29"/>
      <c r="AW80" s="29"/>
      <c r="AX80" s="14"/>
      <c r="AY80" s="29"/>
      <c r="AZ80" s="29"/>
      <c r="BA80" s="29"/>
    </row>
    <row r="81" spans="1:53" s="74" customFormat="1" ht="75" customHeight="1" x14ac:dyDescent="0.2">
      <c r="A81" s="254">
        <v>62</v>
      </c>
      <c r="B81" s="257" t="s">
        <v>830</v>
      </c>
      <c r="C81" s="214">
        <v>80101706</v>
      </c>
      <c r="D81" s="328" t="s">
        <v>147</v>
      </c>
      <c r="E81" s="251" t="s">
        <v>125</v>
      </c>
      <c r="F81" s="257">
        <v>1</v>
      </c>
      <c r="G81" s="295" t="s">
        <v>159</v>
      </c>
      <c r="H81" s="247">
        <v>2</v>
      </c>
      <c r="I81" s="251" t="s">
        <v>96</v>
      </c>
      <c r="J81" s="227" t="s">
        <v>697</v>
      </c>
      <c r="K81" s="214" t="s">
        <v>108</v>
      </c>
      <c r="L81" s="42">
        <v>4000000</v>
      </c>
      <c r="M81" s="43">
        <v>4000000</v>
      </c>
      <c r="N81" s="251" t="s">
        <v>81</v>
      </c>
      <c r="O81" s="251" t="s">
        <v>56</v>
      </c>
      <c r="P81" s="252" t="s">
        <v>126</v>
      </c>
      <c r="Q81" s="392"/>
      <c r="R81" s="326" t="s">
        <v>329</v>
      </c>
      <c r="S81" s="326" t="s">
        <v>330</v>
      </c>
      <c r="T81" s="342">
        <v>42377</v>
      </c>
      <c r="U81" s="294" t="s">
        <v>324</v>
      </c>
      <c r="V81" s="294" t="s">
        <v>211</v>
      </c>
      <c r="W81" s="92">
        <v>4000000</v>
      </c>
      <c r="X81" s="92"/>
      <c r="Y81" s="92">
        <f t="shared" ref="Y81:Y91" si="1">SUM(W81+X81)</f>
        <v>4000000</v>
      </c>
      <c r="Z81" s="92">
        <v>4000000</v>
      </c>
      <c r="AA81" s="294" t="s">
        <v>212</v>
      </c>
      <c r="AB81" s="294" t="s">
        <v>331</v>
      </c>
      <c r="AC81" s="294" t="s">
        <v>214</v>
      </c>
      <c r="AD81" s="294" t="s">
        <v>332</v>
      </c>
      <c r="AE81" s="294" t="s">
        <v>56</v>
      </c>
      <c r="AF81" s="294" t="s">
        <v>56</v>
      </c>
      <c r="AG81" s="294" t="s">
        <v>56</v>
      </c>
      <c r="AH81" s="294" t="s">
        <v>226</v>
      </c>
      <c r="AI81" s="343">
        <v>42377</v>
      </c>
      <c r="AJ81" s="343">
        <v>42436</v>
      </c>
      <c r="AK81" s="294" t="s">
        <v>327</v>
      </c>
      <c r="AL81" s="345" t="s">
        <v>328</v>
      </c>
      <c r="AM81" s="393" t="s">
        <v>56</v>
      </c>
      <c r="AN81" s="289">
        <v>4000000</v>
      </c>
      <c r="AO81" s="289" t="s">
        <v>918</v>
      </c>
      <c r="AP81" s="39"/>
      <c r="AQ81" s="39"/>
      <c r="AR81" s="39"/>
      <c r="AS81" s="39"/>
      <c r="AT81" s="39"/>
      <c r="AU81" s="39"/>
      <c r="AV81" s="39"/>
      <c r="AW81" s="39"/>
      <c r="AX81" s="39"/>
      <c r="AY81" s="39"/>
      <c r="AZ81" s="39"/>
      <c r="BA81" s="39"/>
    </row>
    <row r="82" spans="1:53" s="74" customFormat="1" ht="80.25" customHeight="1" x14ac:dyDescent="0.2">
      <c r="A82" s="242"/>
      <c r="B82" s="258"/>
      <c r="C82" s="215"/>
      <c r="D82" s="243"/>
      <c r="E82" s="240"/>
      <c r="F82" s="258"/>
      <c r="G82" s="314"/>
      <c r="H82" s="248"/>
      <c r="I82" s="240"/>
      <c r="J82" s="227" t="s">
        <v>696</v>
      </c>
      <c r="K82" s="214" t="s">
        <v>108</v>
      </c>
      <c r="L82" s="42">
        <v>4000000</v>
      </c>
      <c r="M82" s="43">
        <v>4000000</v>
      </c>
      <c r="N82" s="240"/>
      <c r="O82" s="240"/>
      <c r="P82" s="253"/>
      <c r="Q82" s="392"/>
      <c r="R82" s="334"/>
      <c r="S82" s="334"/>
      <c r="T82" s="350"/>
      <c r="U82" s="313"/>
      <c r="V82" s="313"/>
      <c r="W82" s="92">
        <v>4000000</v>
      </c>
      <c r="X82" s="92">
        <v>2666667</v>
      </c>
      <c r="Y82" s="92">
        <f t="shared" si="1"/>
        <v>6666667</v>
      </c>
      <c r="Z82" s="92">
        <v>6666667</v>
      </c>
      <c r="AA82" s="313"/>
      <c r="AB82" s="313"/>
      <c r="AC82" s="313"/>
      <c r="AD82" s="313"/>
      <c r="AE82" s="313"/>
      <c r="AF82" s="313"/>
      <c r="AG82" s="313"/>
      <c r="AH82" s="313"/>
      <c r="AI82" s="351"/>
      <c r="AJ82" s="351"/>
      <c r="AK82" s="313"/>
      <c r="AL82" s="353"/>
      <c r="AM82" s="394"/>
      <c r="AN82" s="358"/>
      <c r="AO82" s="39"/>
      <c r="AP82" s="39"/>
      <c r="AQ82" s="39"/>
      <c r="AR82" s="39"/>
      <c r="AS82" s="39"/>
      <c r="AT82" s="39"/>
      <c r="AU82" s="39"/>
      <c r="AV82" s="39"/>
      <c r="AW82" s="39"/>
      <c r="AX82" s="39"/>
      <c r="AY82" s="39"/>
      <c r="AZ82" s="39"/>
      <c r="BA82" s="39"/>
    </row>
    <row r="83" spans="1:53" s="12" customFormat="1" ht="80.25" customHeight="1" x14ac:dyDescent="0.25">
      <c r="A83" s="254">
        <v>63</v>
      </c>
      <c r="B83" s="257" t="s">
        <v>830</v>
      </c>
      <c r="C83" s="216">
        <v>80101706</v>
      </c>
      <c r="D83" s="294" t="s">
        <v>147</v>
      </c>
      <c r="E83" s="257" t="s">
        <v>125</v>
      </c>
      <c r="F83" s="257">
        <v>1</v>
      </c>
      <c r="G83" s="295" t="s">
        <v>159</v>
      </c>
      <c r="H83" s="247">
        <v>2</v>
      </c>
      <c r="I83" s="251" t="s">
        <v>96</v>
      </c>
      <c r="J83" s="227" t="s">
        <v>697</v>
      </c>
      <c r="K83" s="214" t="s">
        <v>108</v>
      </c>
      <c r="L83" s="54">
        <v>4000000</v>
      </c>
      <c r="M83" s="55">
        <v>4000000</v>
      </c>
      <c r="N83" s="257" t="s">
        <v>81</v>
      </c>
      <c r="O83" s="257" t="s">
        <v>56</v>
      </c>
      <c r="P83" s="299" t="s">
        <v>126</v>
      </c>
      <c r="Q83" s="387"/>
      <c r="R83" s="326" t="s">
        <v>322</v>
      </c>
      <c r="S83" s="341" t="s">
        <v>323</v>
      </c>
      <c r="T83" s="342">
        <v>42377</v>
      </c>
      <c r="U83" s="395" t="s">
        <v>324</v>
      </c>
      <c r="V83" s="294" t="s">
        <v>211</v>
      </c>
      <c r="W83" s="92">
        <v>4000000</v>
      </c>
      <c r="X83" s="92"/>
      <c r="Y83" s="92">
        <f t="shared" si="1"/>
        <v>4000000</v>
      </c>
      <c r="Z83" s="92">
        <v>4000000</v>
      </c>
      <c r="AA83" s="395" t="s">
        <v>212</v>
      </c>
      <c r="AB83" s="294" t="s">
        <v>325</v>
      </c>
      <c r="AC83" s="294" t="s">
        <v>214</v>
      </c>
      <c r="AD83" s="294" t="s">
        <v>326</v>
      </c>
      <c r="AE83" s="294" t="s">
        <v>56</v>
      </c>
      <c r="AF83" s="294" t="s">
        <v>56</v>
      </c>
      <c r="AG83" s="294" t="s">
        <v>56</v>
      </c>
      <c r="AH83" s="294" t="s">
        <v>226</v>
      </c>
      <c r="AI83" s="343">
        <v>42377</v>
      </c>
      <c r="AJ83" s="343">
        <v>42436</v>
      </c>
      <c r="AK83" s="294" t="s">
        <v>327</v>
      </c>
      <c r="AL83" s="345" t="s">
        <v>328</v>
      </c>
      <c r="AM83" s="357" t="s">
        <v>56</v>
      </c>
      <c r="AN83" s="358">
        <v>4000000</v>
      </c>
      <c r="AO83" s="358">
        <v>1333333</v>
      </c>
      <c r="AP83" s="29"/>
      <c r="AQ83" s="29"/>
      <c r="AR83" s="29"/>
      <c r="AS83" s="29"/>
      <c r="AT83" s="29"/>
      <c r="AU83" s="29"/>
      <c r="AV83" s="29"/>
      <c r="AW83" s="29"/>
      <c r="AX83" s="14"/>
      <c r="AY83" s="29"/>
      <c r="AZ83" s="29"/>
      <c r="BA83" s="29"/>
    </row>
    <row r="84" spans="1:53" s="12" customFormat="1" ht="78.75" customHeight="1" x14ac:dyDescent="0.25">
      <c r="A84" s="242"/>
      <c r="B84" s="258"/>
      <c r="C84" s="217"/>
      <c r="D84" s="313"/>
      <c r="E84" s="258"/>
      <c r="F84" s="258"/>
      <c r="G84" s="314"/>
      <c r="H84" s="248"/>
      <c r="I84" s="240"/>
      <c r="J84" s="227" t="s">
        <v>833</v>
      </c>
      <c r="K84" s="214" t="s">
        <v>108</v>
      </c>
      <c r="L84" s="54">
        <v>4000000</v>
      </c>
      <c r="M84" s="55">
        <v>4000000</v>
      </c>
      <c r="N84" s="258"/>
      <c r="O84" s="258"/>
      <c r="P84" s="317"/>
      <c r="Q84" s="387"/>
      <c r="R84" s="334"/>
      <c r="S84" s="349"/>
      <c r="T84" s="350"/>
      <c r="U84" s="313"/>
      <c r="V84" s="313"/>
      <c r="W84" s="92">
        <v>4000000</v>
      </c>
      <c r="X84" s="92">
        <v>-2666667</v>
      </c>
      <c r="Y84" s="92">
        <f t="shared" si="1"/>
        <v>1333333</v>
      </c>
      <c r="Z84" s="92">
        <v>1333333</v>
      </c>
      <c r="AA84" s="313"/>
      <c r="AB84" s="313"/>
      <c r="AC84" s="313"/>
      <c r="AD84" s="313"/>
      <c r="AE84" s="313"/>
      <c r="AF84" s="313"/>
      <c r="AG84" s="313"/>
      <c r="AH84" s="313"/>
      <c r="AI84" s="351"/>
      <c r="AJ84" s="351"/>
      <c r="AK84" s="313"/>
      <c r="AL84" s="353"/>
      <c r="AM84" s="357"/>
      <c r="AN84" s="358"/>
      <c r="AO84" s="29"/>
      <c r="AP84" s="29"/>
      <c r="AQ84" s="29"/>
      <c r="AR84" s="29"/>
      <c r="AS84" s="29"/>
      <c r="AT84" s="29"/>
      <c r="AU84" s="29"/>
      <c r="AV84" s="29"/>
      <c r="AW84" s="29"/>
      <c r="AX84" s="14"/>
      <c r="AY84" s="29"/>
      <c r="AZ84" s="29"/>
      <c r="BA84" s="29"/>
    </row>
    <row r="85" spans="1:53" s="74" customFormat="1" ht="97.5" customHeight="1" x14ac:dyDescent="0.2">
      <c r="A85" s="254">
        <v>64</v>
      </c>
      <c r="B85" s="257" t="s">
        <v>830</v>
      </c>
      <c r="C85" s="216">
        <v>80101706</v>
      </c>
      <c r="D85" s="294" t="s">
        <v>473</v>
      </c>
      <c r="E85" s="257" t="s">
        <v>125</v>
      </c>
      <c r="F85" s="257">
        <v>1</v>
      </c>
      <c r="G85" s="295" t="s">
        <v>159</v>
      </c>
      <c r="H85" s="247">
        <v>2</v>
      </c>
      <c r="I85" s="251" t="s">
        <v>96</v>
      </c>
      <c r="J85" s="227" t="s">
        <v>719</v>
      </c>
      <c r="K85" s="214" t="s">
        <v>108</v>
      </c>
      <c r="L85" s="42">
        <v>1700000</v>
      </c>
      <c r="M85" s="43">
        <v>1700000</v>
      </c>
      <c r="N85" s="257" t="s">
        <v>81</v>
      </c>
      <c r="O85" s="257" t="s">
        <v>56</v>
      </c>
      <c r="P85" s="299" t="s">
        <v>126</v>
      </c>
      <c r="Q85" s="392"/>
      <c r="R85" s="326" t="s">
        <v>474</v>
      </c>
      <c r="S85" s="326" t="s">
        <v>601</v>
      </c>
      <c r="T85" s="327">
        <v>42402</v>
      </c>
      <c r="U85" s="328" t="s">
        <v>602</v>
      </c>
      <c r="V85" s="328" t="s">
        <v>295</v>
      </c>
      <c r="W85" s="27">
        <v>1700000</v>
      </c>
      <c r="X85" s="27"/>
      <c r="Y85" s="92">
        <f t="shared" si="1"/>
        <v>1700000</v>
      </c>
      <c r="Z85" s="92">
        <v>1700000</v>
      </c>
      <c r="AA85" s="328" t="s">
        <v>296</v>
      </c>
      <c r="AB85" s="328" t="s">
        <v>603</v>
      </c>
      <c r="AC85" s="328" t="s">
        <v>604</v>
      </c>
      <c r="AD85" s="328" t="s">
        <v>605</v>
      </c>
      <c r="AE85" s="328" t="s">
        <v>56</v>
      </c>
      <c r="AF85" s="328" t="s">
        <v>56</v>
      </c>
      <c r="AG85" s="328" t="s">
        <v>56</v>
      </c>
      <c r="AH85" s="328" t="s">
        <v>216</v>
      </c>
      <c r="AI85" s="331">
        <v>42402</v>
      </c>
      <c r="AJ85" s="331">
        <v>42461</v>
      </c>
      <c r="AK85" s="328" t="s">
        <v>327</v>
      </c>
      <c r="AL85" s="332" t="s">
        <v>328</v>
      </c>
      <c r="AM85" s="357" t="s">
        <v>56</v>
      </c>
      <c r="AN85" s="357" t="s">
        <v>56</v>
      </c>
      <c r="AO85" s="289">
        <v>1700000</v>
      </c>
      <c r="AP85" s="289"/>
      <c r="AQ85" s="289">
        <v>1700000</v>
      </c>
      <c r="AR85" s="29"/>
      <c r="AS85" s="29"/>
      <c r="AT85" s="29"/>
      <c r="AU85" s="29"/>
      <c r="AV85" s="29"/>
      <c r="AW85" s="29"/>
      <c r="AX85" s="29"/>
      <c r="AY85" s="29"/>
      <c r="AZ85" s="29"/>
      <c r="BA85" s="21"/>
    </row>
    <row r="86" spans="1:53" s="74" customFormat="1" ht="81" customHeight="1" x14ac:dyDescent="0.2">
      <c r="A86" s="242"/>
      <c r="B86" s="258"/>
      <c r="C86" s="217"/>
      <c r="D86" s="313"/>
      <c r="E86" s="258"/>
      <c r="F86" s="258"/>
      <c r="G86" s="314"/>
      <c r="H86" s="248"/>
      <c r="I86" s="240"/>
      <c r="J86" s="224" t="s">
        <v>828</v>
      </c>
      <c r="K86" s="214" t="s">
        <v>108</v>
      </c>
      <c r="L86" s="42">
        <v>1700000</v>
      </c>
      <c r="M86" s="43">
        <v>1700000</v>
      </c>
      <c r="N86" s="258"/>
      <c r="O86" s="258"/>
      <c r="P86" s="317"/>
      <c r="Q86" s="392"/>
      <c r="R86" s="334"/>
      <c r="S86" s="334"/>
      <c r="T86" s="335"/>
      <c r="U86" s="243"/>
      <c r="V86" s="243"/>
      <c r="W86" s="27">
        <v>1700000</v>
      </c>
      <c r="X86" s="27"/>
      <c r="Y86" s="92">
        <f t="shared" si="1"/>
        <v>1700000</v>
      </c>
      <c r="Z86" s="92">
        <v>1700000</v>
      </c>
      <c r="AA86" s="243"/>
      <c r="AB86" s="243"/>
      <c r="AC86" s="243"/>
      <c r="AD86" s="243"/>
      <c r="AE86" s="243"/>
      <c r="AF86" s="243"/>
      <c r="AG86" s="243"/>
      <c r="AH86" s="243"/>
      <c r="AI86" s="337"/>
      <c r="AJ86" s="337"/>
      <c r="AK86" s="243"/>
      <c r="AL86" s="338"/>
      <c r="AM86" s="68"/>
      <c r="AN86" s="29"/>
      <c r="AO86" s="29"/>
      <c r="AP86" s="29"/>
      <c r="AQ86" s="29"/>
      <c r="AR86" s="29"/>
      <c r="AS86" s="29"/>
      <c r="AT86" s="29"/>
      <c r="AU86" s="29"/>
      <c r="AV86" s="360"/>
      <c r="AW86" s="29"/>
      <c r="AX86" s="29"/>
      <c r="AY86" s="29"/>
      <c r="AZ86" s="29"/>
      <c r="BA86" s="21"/>
    </row>
    <row r="87" spans="1:53" s="12" customFormat="1" ht="111.75" customHeight="1" x14ac:dyDescent="0.2">
      <c r="A87" s="223">
        <v>65</v>
      </c>
      <c r="B87" s="224" t="s">
        <v>831</v>
      </c>
      <c r="C87" s="224">
        <v>80101706</v>
      </c>
      <c r="D87" s="116" t="s">
        <v>149</v>
      </c>
      <c r="E87" s="224" t="s">
        <v>125</v>
      </c>
      <c r="F87" s="224">
        <v>1</v>
      </c>
      <c r="G87" s="225" t="s">
        <v>159</v>
      </c>
      <c r="H87" s="138">
        <v>2</v>
      </c>
      <c r="I87" s="227" t="s">
        <v>96</v>
      </c>
      <c r="J87" s="227" t="s">
        <v>128</v>
      </c>
      <c r="K87" s="224" t="s">
        <v>108</v>
      </c>
      <c r="L87" s="42">
        <v>8000000</v>
      </c>
      <c r="M87" s="43">
        <v>8000000</v>
      </c>
      <c r="N87" s="224" t="s">
        <v>81</v>
      </c>
      <c r="O87" s="224" t="s">
        <v>56</v>
      </c>
      <c r="P87" s="22" t="s">
        <v>126</v>
      </c>
      <c r="Q87" s="287"/>
      <c r="R87" s="124" t="s">
        <v>208</v>
      </c>
      <c r="S87" s="288" t="s">
        <v>209</v>
      </c>
      <c r="T87" s="118">
        <v>42388</v>
      </c>
      <c r="U87" s="168" t="s">
        <v>210</v>
      </c>
      <c r="V87" s="136" t="s">
        <v>211</v>
      </c>
      <c r="W87" s="92">
        <v>8000000</v>
      </c>
      <c r="X87" s="92"/>
      <c r="Y87" s="92">
        <f t="shared" si="1"/>
        <v>8000000</v>
      </c>
      <c r="Z87" s="92">
        <v>8000000</v>
      </c>
      <c r="AA87" s="136" t="s">
        <v>212</v>
      </c>
      <c r="AB87" s="136" t="s">
        <v>213</v>
      </c>
      <c r="AC87" s="136" t="s">
        <v>214</v>
      </c>
      <c r="AD87" s="136" t="s">
        <v>215</v>
      </c>
      <c r="AE87" s="136" t="s">
        <v>56</v>
      </c>
      <c r="AF87" s="136" t="s">
        <v>56</v>
      </c>
      <c r="AG87" s="136" t="s">
        <v>56</v>
      </c>
      <c r="AH87" s="136" t="s">
        <v>216</v>
      </c>
      <c r="AI87" s="121">
        <v>42387</v>
      </c>
      <c r="AJ87" s="121">
        <v>42446</v>
      </c>
      <c r="AK87" s="136" t="s">
        <v>217</v>
      </c>
      <c r="AL87" s="122" t="s">
        <v>218</v>
      </c>
      <c r="AM87" s="357" t="s">
        <v>56</v>
      </c>
      <c r="AN87" s="289">
        <v>4000000</v>
      </c>
      <c r="AO87" s="289">
        <v>4000000</v>
      </c>
      <c r="AP87" s="224"/>
      <c r="AQ87" s="29"/>
      <c r="AR87" s="14"/>
      <c r="AS87" s="14"/>
      <c r="AT87" s="14"/>
      <c r="AU87" s="14"/>
      <c r="AV87" s="33"/>
      <c r="AW87" s="14"/>
      <c r="AX87" s="14"/>
      <c r="AY87" s="14"/>
      <c r="AZ87" s="14"/>
      <c r="BA87" s="14"/>
    </row>
    <row r="88" spans="1:53" s="12" customFormat="1" ht="103.5" customHeight="1" x14ac:dyDescent="0.25">
      <c r="A88" s="223">
        <v>66</v>
      </c>
      <c r="B88" s="224" t="s">
        <v>831</v>
      </c>
      <c r="C88" s="224">
        <v>80101706</v>
      </c>
      <c r="D88" s="116" t="s">
        <v>187</v>
      </c>
      <c r="E88" s="224" t="s">
        <v>125</v>
      </c>
      <c r="F88" s="224">
        <v>1</v>
      </c>
      <c r="G88" s="225" t="s">
        <v>159</v>
      </c>
      <c r="H88" s="138">
        <v>2</v>
      </c>
      <c r="I88" s="227" t="s">
        <v>96</v>
      </c>
      <c r="J88" s="227" t="s">
        <v>128</v>
      </c>
      <c r="K88" s="224" t="s">
        <v>108</v>
      </c>
      <c r="L88" s="42">
        <v>8000000</v>
      </c>
      <c r="M88" s="43">
        <v>8000000</v>
      </c>
      <c r="N88" s="224" t="s">
        <v>81</v>
      </c>
      <c r="O88" s="224" t="s">
        <v>56</v>
      </c>
      <c r="P88" s="22" t="s">
        <v>126</v>
      </c>
      <c r="Q88" s="387"/>
      <c r="R88" s="124" t="s">
        <v>396</v>
      </c>
      <c r="S88" s="288" t="s">
        <v>397</v>
      </c>
      <c r="T88" s="118">
        <v>42394</v>
      </c>
      <c r="U88" s="168" t="s">
        <v>398</v>
      </c>
      <c r="V88" s="136" t="s">
        <v>211</v>
      </c>
      <c r="W88" s="92">
        <v>8000000</v>
      </c>
      <c r="X88" s="92"/>
      <c r="Y88" s="92">
        <f t="shared" si="1"/>
        <v>8000000</v>
      </c>
      <c r="Z88" s="92">
        <v>8000000</v>
      </c>
      <c r="AA88" s="136" t="s">
        <v>212</v>
      </c>
      <c r="AB88" s="136" t="s">
        <v>399</v>
      </c>
      <c r="AC88" s="136" t="s">
        <v>214</v>
      </c>
      <c r="AD88" s="136" t="s">
        <v>400</v>
      </c>
      <c r="AE88" s="136" t="s">
        <v>56</v>
      </c>
      <c r="AF88" s="136" t="s">
        <v>56</v>
      </c>
      <c r="AG88" s="136" t="s">
        <v>56</v>
      </c>
      <c r="AH88" s="136" t="s">
        <v>216</v>
      </c>
      <c r="AI88" s="121">
        <v>42394</v>
      </c>
      <c r="AJ88" s="121">
        <v>42453</v>
      </c>
      <c r="AK88" s="136" t="s">
        <v>217</v>
      </c>
      <c r="AL88" s="122" t="s">
        <v>218</v>
      </c>
      <c r="AM88" s="357" t="s">
        <v>56</v>
      </c>
      <c r="AN88" s="289">
        <v>4000000</v>
      </c>
      <c r="AO88" s="289">
        <v>4000000</v>
      </c>
      <c r="AP88" s="29"/>
      <c r="AQ88" s="29"/>
      <c r="AR88" s="29"/>
      <c r="AS88" s="29"/>
      <c r="AT88" s="29"/>
      <c r="AU88" s="29"/>
      <c r="AV88" s="29"/>
      <c r="AW88" s="29"/>
      <c r="AX88" s="29"/>
      <c r="AY88" s="29"/>
      <c r="AZ88" s="29"/>
      <c r="BA88" s="29"/>
    </row>
    <row r="89" spans="1:53" s="74" customFormat="1" ht="161.25" customHeight="1" x14ac:dyDescent="0.25">
      <c r="A89" s="223">
        <v>67</v>
      </c>
      <c r="B89" s="224" t="s">
        <v>831</v>
      </c>
      <c r="C89" s="224">
        <v>80101706</v>
      </c>
      <c r="D89" s="116" t="s">
        <v>150</v>
      </c>
      <c r="E89" s="224" t="s">
        <v>125</v>
      </c>
      <c r="F89" s="224">
        <v>1</v>
      </c>
      <c r="G89" s="225" t="s">
        <v>159</v>
      </c>
      <c r="H89" s="138">
        <v>2</v>
      </c>
      <c r="I89" s="227" t="s">
        <v>96</v>
      </c>
      <c r="J89" s="227" t="s">
        <v>128</v>
      </c>
      <c r="K89" s="224" t="s">
        <v>108</v>
      </c>
      <c r="L89" s="42">
        <v>20880000</v>
      </c>
      <c r="M89" s="43">
        <v>20880000</v>
      </c>
      <c r="N89" s="224" t="s">
        <v>81</v>
      </c>
      <c r="O89" s="224" t="s">
        <v>56</v>
      </c>
      <c r="P89" s="22" t="s">
        <v>126</v>
      </c>
      <c r="Q89" s="385"/>
      <c r="R89" s="124" t="s">
        <v>333</v>
      </c>
      <c r="S89" s="288" t="s">
        <v>334</v>
      </c>
      <c r="T89" s="118">
        <v>42387</v>
      </c>
      <c r="U89" s="168" t="s">
        <v>335</v>
      </c>
      <c r="V89" s="136" t="s">
        <v>211</v>
      </c>
      <c r="W89" s="92">
        <v>20880000</v>
      </c>
      <c r="X89" s="92"/>
      <c r="Y89" s="92">
        <f t="shared" si="1"/>
        <v>20880000</v>
      </c>
      <c r="Z89" s="92">
        <v>20880000</v>
      </c>
      <c r="AA89" s="136" t="s">
        <v>336</v>
      </c>
      <c r="AB89" s="136" t="s">
        <v>337</v>
      </c>
      <c r="AC89" s="136" t="s">
        <v>214</v>
      </c>
      <c r="AD89" s="136" t="s">
        <v>338</v>
      </c>
      <c r="AE89" s="136" t="s">
        <v>56</v>
      </c>
      <c r="AF89" s="136" t="s">
        <v>56</v>
      </c>
      <c r="AG89" s="136" t="s">
        <v>56</v>
      </c>
      <c r="AH89" s="136" t="s">
        <v>226</v>
      </c>
      <c r="AI89" s="121">
        <v>42387</v>
      </c>
      <c r="AJ89" s="121">
        <v>42446</v>
      </c>
      <c r="AK89" s="136" t="s">
        <v>217</v>
      </c>
      <c r="AL89" s="122" t="s">
        <v>218</v>
      </c>
      <c r="AM89" s="357" t="s">
        <v>56</v>
      </c>
      <c r="AN89" s="289">
        <v>10440000</v>
      </c>
      <c r="AO89" s="289">
        <v>10440000</v>
      </c>
      <c r="AP89" s="29"/>
      <c r="AQ89" s="29"/>
      <c r="AR89" s="29"/>
      <c r="AS89" s="29"/>
      <c r="AT89" s="29"/>
      <c r="AU89" s="29"/>
      <c r="AV89" s="29"/>
      <c r="AW89" s="29"/>
      <c r="AX89" s="29"/>
      <c r="AY89" s="29"/>
      <c r="AZ89" s="29"/>
      <c r="BA89" s="29"/>
    </row>
    <row r="90" spans="1:53" s="12" customFormat="1" ht="135" customHeight="1" x14ac:dyDescent="0.25">
      <c r="A90" s="223">
        <v>68</v>
      </c>
      <c r="B90" s="224" t="s">
        <v>827</v>
      </c>
      <c r="C90" s="224">
        <v>80101706</v>
      </c>
      <c r="D90" s="186" t="s">
        <v>179</v>
      </c>
      <c r="E90" s="224" t="s">
        <v>125</v>
      </c>
      <c r="F90" s="224">
        <v>1</v>
      </c>
      <c r="G90" s="137" t="s">
        <v>159</v>
      </c>
      <c r="H90" s="138">
        <v>2</v>
      </c>
      <c r="I90" s="227" t="s">
        <v>96</v>
      </c>
      <c r="J90" s="227" t="s">
        <v>127</v>
      </c>
      <c r="K90" s="224" t="s">
        <v>108</v>
      </c>
      <c r="L90" s="54">
        <v>9000000</v>
      </c>
      <c r="M90" s="55">
        <v>9000000</v>
      </c>
      <c r="N90" s="224" t="s">
        <v>81</v>
      </c>
      <c r="O90" s="224" t="s">
        <v>56</v>
      </c>
      <c r="P90" s="22" t="s">
        <v>126</v>
      </c>
      <c r="Q90" s="387"/>
      <c r="R90" s="124" t="s">
        <v>408</v>
      </c>
      <c r="S90" s="288" t="s">
        <v>409</v>
      </c>
      <c r="T90" s="118">
        <v>42395</v>
      </c>
      <c r="U90" s="168" t="s">
        <v>412</v>
      </c>
      <c r="V90" s="136" t="s">
        <v>211</v>
      </c>
      <c r="W90" s="92">
        <v>9000000</v>
      </c>
      <c r="X90" s="92"/>
      <c r="Y90" s="92">
        <f t="shared" si="1"/>
        <v>9000000</v>
      </c>
      <c r="Z90" s="92">
        <v>9000000</v>
      </c>
      <c r="AA90" s="136" t="s">
        <v>413</v>
      </c>
      <c r="AB90" s="136" t="s">
        <v>414</v>
      </c>
      <c r="AC90" s="136" t="s">
        <v>224</v>
      </c>
      <c r="AD90" s="136" t="s">
        <v>415</v>
      </c>
      <c r="AE90" s="136" t="s">
        <v>56</v>
      </c>
      <c r="AF90" s="136" t="s">
        <v>56</v>
      </c>
      <c r="AG90" s="136" t="s">
        <v>56</v>
      </c>
      <c r="AH90" s="136" t="s">
        <v>216</v>
      </c>
      <c r="AI90" s="121">
        <v>42395</v>
      </c>
      <c r="AJ90" s="121">
        <v>42454</v>
      </c>
      <c r="AK90" s="136" t="s">
        <v>416</v>
      </c>
      <c r="AL90" s="122" t="s">
        <v>407</v>
      </c>
      <c r="AM90" s="357" t="s">
        <v>56</v>
      </c>
      <c r="AN90" s="289">
        <v>4500000</v>
      </c>
      <c r="AO90" s="289">
        <v>4500000</v>
      </c>
      <c r="AP90" s="29"/>
      <c r="AQ90" s="29"/>
      <c r="AR90" s="29"/>
      <c r="AS90" s="29"/>
      <c r="AT90" s="29"/>
      <c r="AU90" s="29"/>
      <c r="AV90" s="29"/>
      <c r="AW90" s="29"/>
      <c r="AX90" s="29"/>
      <c r="AY90" s="29"/>
      <c r="AZ90" s="29"/>
      <c r="BA90" s="29"/>
    </row>
    <row r="91" spans="1:53" s="12" customFormat="1" ht="130.5" customHeight="1" x14ac:dyDescent="0.25">
      <c r="A91" s="223">
        <v>69</v>
      </c>
      <c r="B91" s="224" t="s">
        <v>827</v>
      </c>
      <c r="C91" s="224">
        <v>80101706</v>
      </c>
      <c r="D91" s="186" t="s">
        <v>179</v>
      </c>
      <c r="E91" s="224" t="s">
        <v>125</v>
      </c>
      <c r="F91" s="224">
        <v>1</v>
      </c>
      <c r="G91" s="137" t="s">
        <v>159</v>
      </c>
      <c r="H91" s="138">
        <v>2</v>
      </c>
      <c r="I91" s="227" t="s">
        <v>96</v>
      </c>
      <c r="J91" s="227" t="s">
        <v>127</v>
      </c>
      <c r="K91" s="224" t="s">
        <v>108</v>
      </c>
      <c r="L91" s="54">
        <v>9000000</v>
      </c>
      <c r="M91" s="55">
        <v>9000000</v>
      </c>
      <c r="N91" s="224" t="s">
        <v>81</v>
      </c>
      <c r="O91" s="224" t="s">
        <v>56</v>
      </c>
      <c r="P91" s="22" t="s">
        <v>126</v>
      </c>
      <c r="Q91" s="387"/>
      <c r="R91" s="124" t="s">
        <v>410</v>
      </c>
      <c r="S91" s="288" t="s">
        <v>411</v>
      </c>
      <c r="T91" s="118">
        <v>42395</v>
      </c>
      <c r="U91" s="168" t="s">
        <v>412</v>
      </c>
      <c r="V91" s="136" t="s">
        <v>211</v>
      </c>
      <c r="W91" s="92">
        <v>9000000</v>
      </c>
      <c r="X91" s="92"/>
      <c r="Y91" s="92">
        <f t="shared" si="1"/>
        <v>9000000</v>
      </c>
      <c r="Z91" s="92">
        <v>9000000</v>
      </c>
      <c r="AA91" s="136" t="s">
        <v>413</v>
      </c>
      <c r="AB91" s="136" t="s">
        <v>417</v>
      </c>
      <c r="AC91" s="136" t="s">
        <v>224</v>
      </c>
      <c r="AD91" s="136" t="s">
        <v>418</v>
      </c>
      <c r="AE91" s="136" t="s">
        <v>56</v>
      </c>
      <c r="AF91" s="136" t="s">
        <v>56</v>
      </c>
      <c r="AG91" s="136" t="s">
        <v>56</v>
      </c>
      <c r="AH91" s="136" t="s">
        <v>216</v>
      </c>
      <c r="AI91" s="121">
        <v>42395</v>
      </c>
      <c r="AJ91" s="121">
        <v>42454</v>
      </c>
      <c r="AK91" s="136" t="s">
        <v>416</v>
      </c>
      <c r="AL91" s="122" t="s">
        <v>407</v>
      </c>
      <c r="AM91" s="357" t="s">
        <v>56</v>
      </c>
      <c r="AN91" s="289">
        <v>4500000</v>
      </c>
      <c r="AO91" s="289">
        <v>4500000</v>
      </c>
      <c r="AP91" s="29"/>
      <c r="AQ91" s="29"/>
      <c r="AR91" s="29"/>
      <c r="AS91" s="29"/>
      <c r="AT91" s="29"/>
      <c r="AU91" s="29"/>
      <c r="AV91" s="29"/>
      <c r="AW91" s="29"/>
      <c r="AX91" s="29"/>
      <c r="AY91" s="29"/>
      <c r="AZ91" s="29"/>
      <c r="BA91" s="29"/>
    </row>
    <row r="92" spans="1:53" s="12" customFormat="1" ht="167.25" customHeight="1" x14ac:dyDescent="0.25">
      <c r="A92" s="223">
        <v>70</v>
      </c>
      <c r="B92" s="224" t="s">
        <v>827</v>
      </c>
      <c r="C92" s="224">
        <v>80101706</v>
      </c>
      <c r="D92" s="186" t="s">
        <v>431</v>
      </c>
      <c r="E92" s="224" t="s">
        <v>125</v>
      </c>
      <c r="F92" s="224">
        <v>1</v>
      </c>
      <c r="G92" s="137" t="s">
        <v>159</v>
      </c>
      <c r="H92" s="138">
        <v>2</v>
      </c>
      <c r="I92" s="227" t="s">
        <v>96</v>
      </c>
      <c r="J92" s="227" t="s">
        <v>127</v>
      </c>
      <c r="K92" s="224" t="s">
        <v>108</v>
      </c>
      <c r="L92" s="54">
        <v>10000000</v>
      </c>
      <c r="M92" s="55">
        <v>10000000</v>
      </c>
      <c r="N92" s="224" t="s">
        <v>81</v>
      </c>
      <c r="O92" s="224" t="s">
        <v>56</v>
      </c>
      <c r="P92" s="22" t="s">
        <v>126</v>
      </c>
      <c r="Q92" s="387"/>
      <c r="R92" s="124" t="s">
        <v>401</v>
      </c>
      <c r="S92" s="288" t="s">
        <v>402</v>
      </c>
      <c r="T92" s="118">
        <v>42394</v>
      </c>
      <c r="U92" s="168" t="s">
        <v>403</v>
      </c>
      <c r="V92" s="136" t="s">
        <v>211</v>
      </c>
      <c r="W92" s="92">
        <v>10000000</v>
      </c>
      <c r="X92" s="92"/>
      <c r="Y92" s="92">
        <f>SUM(W92+X92)</f>
        <v>10000000</v>
      </c>
      <c r="Z92" s="92">
        <v>10000000</v>
      </c>
      <c r="AA92" s="136" t="s">
        <v>385</v>
      </c>
      <c r="AB92" s="136" t="s">
        <v>404</v>
      </c>
      <c r="AC92" s="136" t="s">
        <v>224</v>
      </c>
      <c r="AD92" s="136" t="s">
        <v>405</v>
      </c>
      <c r="AE92" s="136" t="s">
        <v>56</v>
      </c>
      <c r="AF92" s="136" t="s">
        <v>56</v>
      </c>
      <c r="AG92" s="136" t="s">
        <v>56</v>
      </c>
      <c r="AH92" s="136" t="s">
        <v>216</v>
      </c>
      <c r="AI92" s="121">
        <v>42394</v>
      </c>
      <c r="AJ92" s="121">
        <v>42453</v>
      </c>
      <c r="AK92" s="136" t="s">
        <v>406</v>
      </c>
      <c r="AL92" s="122" t="s">
        <v>407</v>
      </c>
      <c r="AM92" s="357" t="s">
        <v>56</v>
      </c>
      <c r="AN92" s="289">
        <v>5000000</v>
      </c>
      <c r="AO92" s="289">
        <v>5000000</v>
      </c>
      <c r="AP92" s="29"/>
      <c r="AQ92" s="29"/>
      <c r="AR92" s="29"/>
      <c r="AS92" s="29"/>
      <c r="AT92" s="29"/>
      <c r="AU92" s="29"/>
      <c r="AV92" s="29"/>
      <c r="AW92" s="29"/>
      <c r="AX92" s="29"/>
      <c r="AY92" s="29"/>
      <c r="AZ92" s="29"/>
      <c r="BA92" s="29"/>
    </row>
    <row r="93" spans="1:53" s="12" customFormat="1" ht="128.25" customHeight="1" x14ac:dyDescent="0.25">
      <c r="A93" s="223">
        <v>71</v>
      </c>
      <c r="B93" s="224" t="s">
        <v>827</v>
      </c>
      <c r="C93" s="224">
        <v>80101706</v>
      </c>
      <c r="D93" s="186" t="s">
        <v>180</v>
      </c>
      <c r="E93" s="224" t="s">
        <v>125</v>
      </c>
      <c r="F93" s="224">
        <v>1</v>
      </c>
      <c r="G93" s="225" t="s">
        <v>166</v>
      </c>
      <c r="H93" s="138">
        <v>2</v>
      </c>
      <c r="I93" s="227" t="s">
        <v>96</v>
      </c>
      <c r="J93" s="227" t="s">
        <v>127</v>
      </c>
      <c r="K93" s="224" t="s">
        <v>108</v>
      </c>
      <c r="L93" s="54">
        <v>17000000</v>
      </c>
      <c r="M93" s="55">
        <v>17000000</v>
      </c>
      <c r="N93" s="224" t="s">
        <v>81</v>
      </c>
      <c r="O93" s="224" t="s">
        <v>56</v>
      </c>
      <c r="P93" s="22" t="s">
        <v>126</v>
      </c>
      <c r="Q93" s="387"/>
      <c r="R93" s="124" t="s">
        <v>892</v>
      </c>
      <c r="S93" s="288" t="s">
        <v>893</v>
      </c>
      <c r="T93" s="118">
        <v>42417</v>
      </c>
      <c r="U93" s="116" t="s">
        <v>894</v>
      </c>
      <c r="V93" s="136" t="s">
        <v>211</v>
      </c>
      <c r="W93" s="300">
        <v>17000000</v>
      </c>
      <c r="X93" s="92"/>
      <c r="Y93" s="92">
        <f>SUM(W93+X93)</f>
        <v>17000000</v>
      </c>
      <c r="Z93" s="92">
        <v>17000000</v>
      </c>
      <c r="AA93" s="136" t="s">
        <v>895</v>
      </c>
      <c r="AB93" s="136" t="s">
        <v>896</v>
      </c>
      <c r="AC93" s="136" t="s">
        <v>224</v>
      </c>
      <c r="AD93" s="127" t="s">
        <v>897</v>
      </c>
      <c r="AE93" s="136" t="s">
        <v>56</v>
      </c>
      <c r="AF93" s="136" t="s">
        <v>56</v>
      </c>
      <c r="AG93" s="136" t="s">
        <v>56</v>
      </c>
      <c r="AH93" s="396" t="s">
        <v>898</v>
      </c>
      <c r="AI93" s="121">
        <v>42417</v>
      </c>
      <c r="AJ93" s="121">
        <v>42476</v>
      </c>
      <c r="AK93" s="136" t="s">
        <v>406</v>
      </c>
      <c r="AL93" s="122" t="s">
        <v>407</v>
      </c>
      <c r="AM93" s="68" t="s">
        <v>56</v>
      </c>
      <c r="AN93" s="68" t="s">
        <v>56</v>
      </c>
      <c r="AO93" s="29">
        <v>8500000</v>
      </c>
      <c r="AP93" s="29">
        <v>8500000</v>
      </c>
      <c r="AQ93" s="29"/>
      <c r="AR93" s="29"/>
      <c r="AS93" s="29"/>
      <c r="AT93" s="29"/>
      <c r="AU93" s="29"/>
      <c r="AV93" s="29"/>
      <c r="AW93" s="29"/>
      <c r="AX93" s="29"/>
      <c r="AY93" s="29"/>
      <c r="AZ93" s="29"/>
      <c r="BA93" s="29"/>
    </row>
    <row r="94" spans="1:53" s="12" customFormat="1" ht="287.25" customHeight="1" x14ac:dyDescent="0.25">
      <c r="A94" s="223">
        <v>72</v>
      </c>
      <c r="B94" s="224" t="s">
        <v>817</v>
      </c>
      <c r="C94" s="224">
        <v>80101706</v>
      </c>
      <c r="D94" s="116" t="s">
        <v>672</v>
      </c>
      <c r="E94" s="224" t="s">
        <v>125</v>
      </c>
      <c r="F94" s="224">
        <v>1</v>
      </c>
      <c r="G94" s="225" t="s">
        <v>164</v>
      </c>
      <c r="H94" s="138">
        <v>2</v>
      </c>
      <c r="I94" s="227" t="s">
        <v>96</v>
      </c>
      <c r="J94" s="227" t="s">
        <v>681</v>
      </c>
      <c r="K94" s="224" t="s">
        <v>108</v>
      </c>
      <c r="L94" s="54">
        <v>18560000</v>
      </c>
      <c r="M94" s="54">
        <v>18560000</v>
      </c>
      <c r="N94" s="92" t="s">
        <v>81</v>
      </c>
      <c r="O94" s="92" t="s">
        <v>56</v>
      </c>
      <c r="P94" s="92" t="s">
        <v>126</v>
      </c>
      <c r="Q94" s="387"/>
      <c r="R94" s="124" t="s">
        <v>919</v>
      </c>
      <c r="S94" s="124" t="s">
        <v>920</v>
      </c>
      <c r="T94" s="25">
        <v>42471</v>
      </c>
      <c r="U94" s="186" t="s">
        <v>921</v>
      </c>
      <c r="V94" s="127" t="s">
        <v>211</v>
      </c>
      <c r="W94" s="312">
        <v>18560000</v>
      </c>
      <c r="X94" s="92"/>
      <c r="Y94" s="92">
        <f t="shared" ref="Y94:Y155" si="2">SUM(W94+X94)</f>
        <v>18560000</v>
      </c>
      <c r="Z94" s="92">
        <v>18560000</v>
      </c>
      <c r="AA94" s="136" t="s">
        <v>922</v>
      </c>
      <c r="AB94" s="136" t="s">
        <v>923</v>
      </c>
      <c r="AC94" s="136" t="s">
        <v>224</v>
      </c>
      <c r="AD94" s="127"/>
      <c r="AE94" s="136" t="s">
        <v>56</v>
      </c>
      <c r="AF94" s="136" t="s">
        <v>56</v>
      </c>
      <c r="AG94" s="136" t="s">
        <v>56</v>
      </c>
      <c r="AH94" s="120" t="s">
        <v>924</v>
      </c>
      <c r="AI94" s="121">
        <v>42471</v>
      </c>
      <c r="AJ94" s="121">
        <v>42531</v>
      </c>
      <c r="AK94" s="136" t="s">
        <v>925</v>
      </c>
      <c r="AL94" s="397" t="s">
        <v>389</v>
      </c>
      <c r="AM94" s="68" t="s">
        <v>56</v>
      </c>
      <c r="AN94" s="68" t="s">
        <v>56</v>
      </c>
      <c r="AO94" s="68" t="s">
        <v>56</v>
      </c>
      <c r="AP94" s="68" t="s">
        <v>56</v>
      </c>
      <c r="AQ94" s="68" t="s">
        <v>56</v>
      </c>
      <c r="AR94" s="68">
        <v>9280000</v>
      </c>
      <c r="AS94" s="29">
        <v>9280000</v>
      </c>
      <c r="AT94" s="29"/>
      <c r="AU94" s="29"/>
      <c r="AV94" s="29"/>
      <c r="AW94" s="29"/>
      <c r="AX94" s="29"/>
      <c r="AY94" s="29"/>
      <c r="AZ94" s="29"/>
      <c r="BA94" s="29"/>
    </row>
    <row r="95" spans="1:53" s="12" customFormat="1" ht="118.5" customHeight="1" x14ac:dyDescent="0.25">
      <c r="A95" s="223">
        <v>73</v>
      </c>
      <c r="B95" s="224" t="s">
        <v>817</v>
      </c>
      <c r="C95" s="224">
        <v>80101706</v>
      </c>
      <c r="D95" s="116" t="s">
        <v>428</v>
      </c>
      <c r="E95" s="224" t="s">
        <v>125</v>
      </c>
      <c r="F95" s="224">
        <v>1</v>
      </c>
      <c r="G95" s="137" t="s">
        <v>159</v>
      </c>
      <c r="H95" s="138">
        <v>2</v>
      </c>
      <c r="I95" s="227" t="s">
        <v>96</v>
      </c>
      <c r="J95" s="227" t="s">
        <v>127</v>
      </c>
      <c r="K95" s="224" t="s">
        <v>108</v>
      </c>
      <c r="L95" s="54">
        <v>16000000</v>
      </c>
      <c r="M95" s="55">
        <v>16000000</v>
      </c>
      <c r="N95" s="224" t="s">
        <v>81</v>
      </c>
      <c r="O95" s="224" t="s">
        <v>56</v>
      </c>
      <c r="P95" s="22" t="s">
        <v>126</v>
      </c>
      <c r="Q95" s="387"/>
      <c r="R95" s="124" t="s">
        <v>475</v>
      </c>
      <c r="S95" s="124" t="s">
        <v>476</v>
      </c>
      <c r="T95" s="25">
        <v>42401</v>
      </c>
      <c r="U95" s="168" t="s">
        <v>428</v>
      </c>
      <c r="V95" s="127" t="s">
        <v>211</v>
      </c>
      <c r="W95" s="312">
        <v>16000000</v>
      </c>
      <c r="X95" s="27"/>
      <c r="Y95" s="92">
        <f t="shared" si="2"/>
        <v>16000000</v>
      </c>
      <c r="Z95" s="92">
        <v>16000000</v>
      </c>
      <c r="AA95" s="127" t="s">
        <v>477</v>
      </c>
      <c r="AB95" s="127" t="s">
        <v>478</v>
      </c>
      <c r="AC95" s="127" t="s">
        <v>224</v>
      </c>
      <c r="AD95" s="127" t="s">
        <v>479</v>
      </c>
      <c r="AE95" s="127" t="s">
        <v>56</v>
      </c>
      <c r="AF95" s="127" t="s">
        <v>56</v>
      </c>
      <c r="AG95" s="127" t="s">
        <v>56</v>
      </c>
      <c r="AH95" s="127" t="s">
        <v>216</v>
      </c>
      <c r="AI95" s="321">
        <v>42401</v>
      </c>
      <c r="AJ95" s="321">
        <v>42460</v>
      </c>
      <c r="AK95" s="127" t="s">
        <v>345</v>
      </c>
      <c r="AL95" s="324" t="s">
        <v>346</v>
      </c>
      <c r="AM95" s="357" t="s">
        <v>56</v>
      </c>
      <c r="AN95" s="358">
        <v>8000000</v>
      </c>
      <c r="AO95" s="358">
        <v>8000000</v>
      </c>
      <c r="AP95" s="29"/>
      <c r="AQ95" s="29"/>
      <c r="AR95" s="29"/>
      <c r="AS95" s="29"/>
      <c r="AT95" s="29"/>
      <c r="AU95" s="29"/>
      <c r="AV95" s="29"/>
      <c r="AW95" s="29"/>
      <c r="AX95" s="29"/>
      <c r="AY95" s="29"/>
      <c r="AZ95" s="29"/>
      <c r="BA95" s="29"/>
    </row>
    <row r="96" spans="1:53" s="12" customFormat="1" ht="127.5" customHeight="1" x14ac:dyDescent="0.25">
      <c r="A96" s="223">
        <v>74</v>
      </c>
      <c r="B96" s="224" t="s">
        <v>817</v>
      </c>
      <c r="C96" s="224">
        <v>80101706</v>
      </c>
      <c r="D96" s="116" t="s">
        <v>183</v>
      </c>
      <c r="E96" s="224" t="s">
        <v>125</v>
      </c>
      <c r="F96" s="224">
        <v>1</v>
      </c>
      <c r="G96" s="137" t="s">
        <v>159</v>
      </c>
      <c r="H96" s="138">
        <v>2</v>
      </c>
      <c r="I96" s="227" t="s">
        <v>96</v>
      </c>
      <c r="J96" s="227" t="s">
        <v>127</v>
      </c>
      <c r="K96" s="224" t="s">
        <v>108</v>
      </c>
      <c r="L96" s="54">
        <v>7800000</v>
      </c>
      <c r="M96" s="55">
        <v>7800000</v>
      </c>
      <c r="N96" s="224" t="s">
        <v>81</v>
      </c>
      <c r="O96" s="224" t="s">
        <v>56</v>
      </c>
      <c r="P96" s="22" t="s">
        <v>126</v>
      </c>
      <c r="Q96" s="387"/>
      <c r="R96" s="124" t="s">
        <v>339</v>
      </c>
      <c r="S96" s="288" t="s">
        <v>340</v>
      </c>
      <c r="T96" s="118">
        <v>42389</v>
      </c>
      <c r="U96" s="168" t="s">
        <v>341</v>
      </c>
      <c r="V96" s="136" t="s">
        <v>211</v>
      </c>
      <c r="W96" s="398">
        <v>7800000</v>
      </c>
      <c r="X96" s="92"/>
      <c r="Y96" s="92">
        <f t="shared" si="2"/>
        <v>7800000</v>
      </c>
      <c r="Z96" s="92">
        <v>7800000</v>
      </c>
      <c r="AA96" s="136" t="s">
        <v>342</v>
      </c>
      <c r="AB96" s="136" t="s">
        <v>343</v>
      </c>
      <c r="AC96" s="136" t="s">
        <v>224</v>
      </c>
      <c r="AD96" s="136" t="s">
        <v>344</v>
      </c>
      <c r="AE96" s="136" t="s">
        <v>56</v>
      </c>
      <c r="AF96" s="136" t="s">
        <v>56</v>
      </c>
      <c r="AG96" s="136" t="s">
        <v>56</v>
      </c>
      <c r="AH96" s="136" t="s">
        <v>216</v>
      </c>
      <c r="AI96" s="121">
        <v>42387</v>
      </c>
      <c r="AJ96" s="121">
        <v>42446</v>
      </c>
      <c r="AK96" s="136" t="s">
        <v>345</v>
      </c>
      <c r="AL96" s="122" t="s">
        <v>346</v>
      </c>
      <c r="AM96" s="357" t="s">
        <v>56</v>
      </c>
      <c r="AN96" s="358">
        <v>3900000</v>
      </c>
      <c r="AO96" s="358">
        <v>3900000</v>
      </c>
      <c r="AP96" s="29"/>
      <c r="AQ96" s="29"/>
      <c r="AR96" s="29"/>
      <c r="AS96" s="29"/>
      <c r="AT96" s="29"/>
      <c r="AU96" s="29"/>
      <c r="AV96" s="29"/>
      <c r="AW96" s="29"/>
      <c r="AX96" s="29"/>
      <c r="AY96" s="29"/>
      <c r="AZ96" s="29"/>
      <c r="BA96" s="29"/>
    </row>
    <row r="97" spans="1:53" s="12" customFormat="1" ht="95.25" customHeight="1" x14ac:dyDescent="0.25">
      <c r="A97" s="223">
        <v>75</v>
      </c>
      <c r="B97" s="224" t="s">
        <v>817</v>
      </c>
      <c r="C97" s="224">
        <v>80101706</v>
      </c>
      <c r="D97" s="116" t="s">
        <v>120</v>
      </c>
      <c r="E97" s="224" t="s">
        <v>125</v>
      </c>
      <c r="F97" s="224">
        <v>1</v>
      </c>
      <c r="G97" s="225" t="s">
        <v>164</v>
      </c>
      <c r="H97" s="138">
        <v>4</v>
      </c>
      <c r="I97" s="227" t="s">
        <v>96</v>
      </c>
      <c r="J97" s="227" t="s">
        <v>681</v>
      </c>
      <c r="K97" s="224" t="s">
        <v>108</v>
      </c>
      <c r="L97" s="54">
        <v>44000000</v>
      </c>
      <c r="M97" s="55">
        <v>44000000</v>
      </c>
      <c r="N97" s="224" t="s">
        <v>81</v>
      </c>
      <c r="O97" s="224" t="s">
        <v>56</v>
      </c>
      <c r="P97" s="22" t="s">
        <v>126</v>
      </c>
      <c r="Q97" s="387"/>
      <c r="R97" s="124" t="s">
        <v>1144</v>
      </c>
      <c r="S97" s="124" t="s">
        <v>1145</v>
      </c>
      <c r="T97" s="25">
        <v>42480</v>
      </c>
      <c r="U97" s="186" t="s">
        <v>1146</v>
      </c>
      <c r="V97" s="127" t="s">
        <v>211</v>
      </c>
      <c r="W97" s="312">
        <v>33000000</v>
      </c>
      <c r="X97" s="92"/>
      <c r="Y97" s="92">
        <f t="shared" si="2"/>
        <v>33000000</v>
      </c>
      <c r="Z97" s="92">
        <v>33000000</v>
      </c>
      <c r="AA97" s="136" t="s">
        <v>1147</v>
      </c>
      <c r="AB97" s="136" t="s">
        <v>1148</v>
      </c>
      <c r="AC97" s="136" t="s">
        <v>224</v>
      </c>
      <c r="AD97" s="127" t="s">
        <v>1142</v>
      </c>
      <c r="AE97" s="136" t="s">
        <v>56</v>
      </c>
      <c r="AF97" s="136" t="s">
        <v>56</v>
      </c>
      <c r="AG97" s="136" t="s">
        <v>56</v>
      </c>
      <c r="AH97" s="120" t="s">
        <v>1143</v>
      </c>
      <c r="AI97" s="121">
        <v>42480</v>
      </c>
      <c r="AJ97" s="121">
        <v>42570</v>
      </c>
      <c r="AK97" s="136" t="s">
        <v>1149</v>
      </c>
      <c r="AL97" s="92" t="s">
        <v>346</v>
      </c>
      <c r="AM97" s="40" t="s">
        <v>56</v>
      </c>
      <c r="AN97" s="29" t="s">
        <v>56</v>
      </c>
      <c r="AO97" s="29" t="s">
        <v>56</v>
      </c>
      <c r="AP97" s="29" t="s">
        <v>56</v>
      </c>
      <c r="AQ97" s="29" t="s">
        <v>56</v>
      </c>
      <c r="AR97" s="29" t="s">
        <v>56</v>
      </c>
      <c r="AS97" s="29">
        <v>11000000</v>
      </c>
      <c r="AT97" s="29"/>
      <c r="AU97" s="29">
        <v>11000000</v>
      </c>
      <c r="AV97" s="29"/>
      <c r="AW97" s="29"/>
      <c r="AX97" s="29"/>
      <c r="AY97" s="29"/>
      <c r="AZ97" s="29"/>
      <c r="BA97" s="29"/>
    </row>
    <row r="98" spans="1:53" s="12" customFormat="1" ht="105" customHeight="1" x14ac:dyDescent="0.25">
      <c r="A98" s="223">
        <v>76</v>
      </c>
      <c r="B98" s="224" t="s">
        <v>818</v>
      </c>
      <c r="C98" s="224">
        <v>80101706</v>
      </c>
      <c r="D98" s="116" t="s">
        <v>121</v>
      </c>
      <c r="E98" s="224" t="s">
        <v>125</v>
      </c>
      <c r="F98" s="224">
        <v>1</v>
      </c>
      <c r="G98" s="225" t="s">
        <v>166</v>
      </c>
      <c r="H98" s="138">
        <v>10</v>
      </c>
      <c r="I98" s="227" t="s">
        <v>96</v>
      </c>
      <c r="J98" s="227" t="s">
        <v>128</v>
      </c>
      <c r="K98" s="224" t="s">
        <v>108</v>
      </c>
      <c r="L98" s="54">
        <v>48400000</v>
      </c>
      <c r="M98" s="55">
        <v>48400000</v>
      </c>
      <c r="N98" s="224" t="s">
        <v>81</v>
      </c>
      <c r="O98" s="224" t="s">
        <v>56</v>
      </c>
      <c r="P98" s="22" t="s">
        <v>126</v>
      </c>
      <c r="Q98" s="387"/>
      <c r="R98" s="124" t="s">
        <v>606</v>
      </c>
      <c r="S98" s="124" t="s">
        <v>607</v>
      </c>
      <c r="T98" s="25">
        <v>42426</v>
      </c>
      <c r="U98" s="186" t="s">
        <v>608</v>
      </c>
      <c r="V98" s="127" t="s">
        <v>211</v>
      </c>
      <c r="W98" s="27">
        <v>45000000</v>
      </c>
      <c r="X98" s="27"/>
      <c r="Y98" s="92">
        <f t="shared" si="2"/>
        <v>45000000</v>
      </c>
      <c r="Z98" s="92">
        <v>45000000</v>
      </c>
      <c r="AA98" s="127" t="s">
        <v>609</v>
      </c>
      <c r="AB98" s="127" t="s">
        <v>610</v>
      </c>
      <c r="AC98" s="127" t="s">
        <v>214</v>
      </c>
      <c r="AD98" s="127" t="s">
        <v>611</v>
      </c>
      <c r="AE98" s="127" t="s">
        <v>56</v>
      </c>
      <c r="AF98" s="127" t="s">
        <v>56</v>
      </c>
      <c r="AG98" s="127" t="s">
        <v>56</v>
      </c>
      <c r="AH98" s="323" t="s">
        <v>226</v>
      </c>
      <c r="AI98" s="321">
        <v>42426</v>
      </c>
      <c r="AJ98" s="321">
        <v>42729</v>
      </c>
      <c r="AK98" s="136" t="s">
        <v>1277</v>
      </c>
      <c r="AL98" s="324" t="s">
        <v>240</v>
      </c>
      <c r="AM98" s="68" t="s">
        <v>56</v>
      </c>
      <c r="AN98" s="68" t="s">
        <v>56</v>
      </c>
      <c r="AO98" s="68" t="s">
        <v>56</v>
      </c>
      <c r="AP98" s="68" t="s">
        <v>56</v>
      </c>
      <c r="AQ98" s="29">
        <v>4500000</v>
      </c>
      <c r="AR98" s="29">
        <v>4500000</v>
      </c>
      <c r="AS98" s="29">
        <v>4500000</v>
      </c>
      <c r="AT98" s="29"/>
      <c r="AU98" s="29">
        <v>4500000</v>
      </c>
      <c r="AV98" s="29">
        <v>4500000</v>
      </c>
      <c r="AW98" s="29"/>
      <c r="AX98" s="29"/>
      <c r="AY98" s="29"/>
      <c r="AZ98" s="29"/>
      <c r="BA98" s="29"/>
    </row>
    <row r="99" spans="1:53" s="12" customFormat="1" ht="136.5" customHeight="1" x14ac:dyDescent="0.25">
      <c r="A99" s="223">
        <v>77</v>
      </c>
      <c r="B99" s="224" t="s">
        <v>820</v>
      </c>
      <c r="C99" s="224">
        <v>80101706</v>
      </c>
      <c r="D99" s="116" t="s">
        <v>506</v>
      </c>
      <c r="E99" s="224" t="s">
        <v>125</v>
      </c>
      <c r="F99" s="224">
        <v>1</v>
      </c>
      <c r="G99" s="225" t="s">
        <v>166</v>
      </c>
      <c r="H99" s="138">
        <v>1</v>
      </c>
      <c r="I99" s="227" t="s">
        <v>96</v>
      </c>
      <c r="J99" s="227" t="s">
        <v>127</v>
      </c>
      <c r="K99" s="224" t="s">
        <v>108</v>
      </c>
      <c r="L99" s="54">
        <v>4000000</v>
      </c>
      <c r="M99" s="55">
        <v>4000000</v>
      </c>
      <c r="N99" s="224" t="s">
        <v>81</v>
      </c>
      <c r="O99" s="224" t="s">
        <v>56</v>
      </c>
      <c r="P99" s="22" t="s">
        <v>126</v>
      </c>
      <c r="Q99" s="387"/>
      <c r="R99" s="124" t="s">
        <v>580</v>
      </c>
      <c r="S99" s="124" t="s">
        <v>612</v>
      </c>
      <c r="T99" s="25">
        <v>42416</v>
      </c>
      <c r="U99" s="168" t="s">
        <v>613</v>
      </c>
      <c r="V99" s="127" t="s">
        <v>211</v>
      </c>
      <c r="W99" s="27">
        <v>4000000</v>
      </c>
      <c r="X99" s="27"/>
      <c r="Y99" s="92">
        <f t="shared" si="2"/>
        <v>4000000</v>
      </c>
      <c r="Z99" s="92">
        <v>4000000</v>
      </c>
      <c r="AA99" s="127" t="s">
        <v>614</v>
      </c>
      <c r="AB99" s="127" t="s">
        <v>615</v>
      </c>
      <c r="AC99" s="127" t="s">
        <v>224</v>
      </c>
      <c r="AD99" s="127" t="s">
        <v>616</v>
      </c>
      <c r="AE99" s="127" t="s">
        <v>56</v>
      </c>
      <c r="AF99" s="127" t="s">
        <v>56</v>
      </c>
      <c r="AG99" s="127" t="s">
        <v>56</v>
      </c>
      <c r="AH99" s="323" t="s">
        <v>617</v>
      </c>
      <c r="AI99" s="321">
        <v>42416</v>
      </c>
      <c r="AJ99" s="321">
        <v>42444</v>
      </c>
      <c r="AK99" s="127" t="s">
        <v>388</v>
      </c>
      <c r="AL99" s="324" t="s">
        <v>389</v>
      </c>
      <c r="AM99" s="357" t="s">
        <v>56</v>
      </c>
      <c r="AN99" s="358">
        <v>4000000</v>
      </c>
      <c r="AO99" s="29"/>
      <c r="AP99" s="29"/>
      <c r="AQ99" s="29"/>
      <c r="AR99" s="29"/>
      <c r="AS99" s="29"/>
      <c r="AT99" s="29"/>
      <c r="AU99" s="29"/>
      <c r="AV99" s="29"/>
      <c r="AW99" s="29"/>
      <c r="AX99" s="29"/>
      <c r="AY99" s="29"/>
      <c r="AZ99" s="29"/>
      <c r="BA99" s="29"/>
    </row>
    <row r="100" spans="1:53" s="12" customFormat="1" ht="137.25" customHeight="1" x14ac:dyDescent="0.25">
      <c r="A100" s="223">
        <v>78</v>
      </c>
      <c r="B100" s="224" t="s">
        <v>820</v>
      </c>
      <c r="C100" s="224">
        <v>80101706</v>
      </c>
      <c r="D100" s="116" t="s">
        <v>506</v>
      </c>
      <c r="E100" s="224" t="s">
        <v>125</v>
      </c>
      <c r="F100" s="224">
        <v>1</v>
      </c>
      <c r="G100" s="225" t="s">
        <v>166</v>
      </c>
      <c r="H100" s="138">
        <v>1</v>
      </c>
      <c r="I100" s="227" t="s">
        <v>96</v>
      </c>
      <c r="J100" s="227" t="s">
        <v>127</v>
      </c>
      <c r="K100" s="224" t="s">
        <v>108</v>
      </c>
      <c r="L100" s="54">
        <v>4000000</v>
      </c>
      <c r="M100" s="55">
        <v>4000000</v>
      </c>
      <c r="N100" s="224" t="s">
        <v>81</v>
      </c>
      <c r="O100" s="224" t="s">
        <v>56</v>
      </c>
      <c r="P100" s="22" t="s">
        <v>126</v>
      </c>
      <c r="Q100" s="387"/>
      <c r="R100" s="124" t="s">
        <v>581</v>
      </c>
      <c r="S100" s="124" t="s">
        <v>618</v>
      </c>
      <c r="T100" s="25">
        <v>42416</v>
      </c>
      <c r="U100" s="168" t="s">
        <v>619</v>
      </c>
      <c r="V100" s="127" t="s">
        <v>211</v>
      </c>
      <c r="W100" s="27">
        <v>4000000</v>
      </c>
      <c r="X100" s="27"/>
      <c r="Y100" s="92">
        <f t="shared" si="2"/>
        <v>4000000</v>
      </c>
      <c r="Z100" s="92">
        <v>4000000</v>
      </c>
      <c r="AA100" s="127" t="s">
        <v>614</v>
      </c>
      <c r="AB100" s="127" t="s">
        <v>620</v>
      </c>
      <c r="AC100" s="127" t="s">
        <v>224</v>
      </c>
      <c r="AD100" s="127" t="s">
        <v>621</v>
      </c>
      <c r="AE100" s="127" t="s">
        <v>56</v>
      </c>
      <c r="AF100" s="127" t="s">
        <v>56</v>
      </c>
      <c r="AG100" s="127" t="s">
        <v>56</v>
      </c>
      <c r="AH100" s="323" t="s">
        <v>617</v>
      </c>
      <c r="AI100" s="321">
        <v>42416</v>
      </c>
      <c r="AJ100" s="321">
        <v>42444</v>
      </c>
      <c r="AK100" s="127" t="s">
        <v>388</v>
      </c>
      <c r="AL100" s="324" t="s">
        <v>389</v>
      </c>
      <c r="AM100" s="357" t="s">
        <v>56</v>
      </c>
      <c r="AN100" s="358">
        <v>4000000</v>
      </c>
      <c r="AO100" s="29"/>
      <c r="AP100" s="29"/>
      <c r="AQ100" s="29"/>
      <c r="AR100" s="29"/>
      <c r="AS100" s="29"/>
      <c r="AT100" s="29"/>
      <c r="AU100" s="29"/>
      <c r="AV100" s="29"/>
      <c r="AW100" s="29"/>
      <c r="AX100" s="29"/>
      <c r="AY100" s="29"/>
      <c r="AZ100" s="29"/>
      <c r="BA100" s="29"/>
    </row>
    <row r="101" spans="1:53" s="12" customFormat="1" ht="180" customHeight="1" x14ac:dyDescent="0.25">
      <c r="A101" s="223">
        <v>79</v>
      </c>
      <c r="B101" s="224" t="s">
        <v>820</v>
      </c>
      <c r="C101" s="224">
        <v>80101706</v>
      </c>
      <c r="D101" s="116" t="s">
        <v>122</v>
      </c>
      <c r="E101" s="224" t="s">
        <v>125</v>
      </c>
      <c r="F101" s="224">
        <v>1</v>
      </c>
      <c r="G101" s="137" t="s">
        <v>159</v>
      </c>
      <c r="H101" s="138">
        <v>2</v>
      </c>
      <c r="I101" s="227" t="s">
        <v>96</v>
      </c>
      <c r="J101" s="227" t="s">
        <v>127</v>
      </c>
      <c r="K101" s="224" t="s">
        <v>108</v>
      </c>
      <c r="L101" s="54">
        <v>10000000</v>
      </c>
      <c r="M101" s="55">
        <v>10000000</v>
      </c>
      <c r="N101" s="224" t="s">
        <v>81</v>
      </c>
      <c r="O101" s="224" t="s">
        <v>56</v>
      </c>
      <c r="P101" s="22" t="s">
        <v>126</v>
      </c>
      <c r="Q101" s="387"/>
      <c r="R101" s="124" t="s">
        <v>382</v>
      </c>
      <c r="S101" s="288" t="s">
        <v>383</v>
      </c>
      <c r="T101" s="118">
        <v>42391</v>
      </c>
      <c r="U101" s="399" t="s">
        <v>384</v>
      </c>
      <c r="V101" s="136" t="s">
        <v>211</v>
      </c>
      <c r="W101" s="92">
        <v>10000000</v>
      </c>
      <c r="X101" s="92"/>
      <c r="Y101" s="92">
        <f t="shared" si="2"/>
        <v>10000000</v>
      </c>
      <c r="Z101" s="92">
        <v>10000000</v>
      </c>
      <c r="AA101" s="136" t="s">
        <v>385</v>
      </c>
      <c r="AB101" s="136" t="s">
        <v>386</v>
      </c>
      <c r="AC101" s="136" t="s">
        <v>224</v>
      </c>
      <c r="AD101" s="136" t="s">
        <v>387</v>
      </c>
      <c r="AE101" s="136" t="s">
        <v>56</v>
      </c>
      <c r="AF101" s="136" t="s">
        <v>56</v>
      </c>
      <c r="AG101" s="136" t="s">
        <v>56</v>
      </c>
      <c r="AH101" s="136" t="s">
        <v>216</v>
      </c>
      <c r="AI101" s="121">
        <v>42391</v>
      </c>
      <c r="AJ101" s="121">
        <v>42450</v>
      </c>
      <c r="AK101" s="136" t="s">
        <v>388</v>
      </c>
      <c r="AL101" s="122" t="s">
        <v>389</v>
      </c>
      <c r="AM101" s="357" t="s">
        <v>56</v>
      </c>
      <c r="AN101" s="358">
        <v>5000000</v>
      </c>
      <c r="AO101" s="358">
        <v>5000000</v>
      </c>
      <c r="AP101" s="29"/>
      <c r="AQ101" s="29"/>
      <c r="AR101" s="29"/>
      <c r="AS101" s="29"/>
      <c r="AT101" s="29"/>
      <c r="AU101" s="29"/>
      <c r="AV101" s="29"/>
      <c r="AW101" s="29"/>
      <c r="AX101" s="29"/>
      <c r="AY101" s="29"/>
      <c r="AZ101" s="29"/>
      <c r="BA101" s="29"/>
    </row>
    <row r="102" spans="1:53" s="12" customFormat="1" ht="145.5" customHeight="1" x14ac:dyDescent="0.25">
      <c r="A102" s="223">
        <v>80</v>
      </c>
      <c r="B102" s="224" t="s">
        <v>820</v>
      </c>
      <c r="C102" s="224">
        <v>80101706</v>
      </c>
      <c r="D102" s="116" t="s">
        <v>123</v>
      </c>
      <c r="E102" s="224" t="s">
        <v>125</v>
      </c>
      <c r="F102" s="224">
        <v>1</v>
      </c>
      <c r="G102" s="225" t="s">
        <v>166</v>
      </c>
      <c r="H102" s="138">
        <v>1</v>
      </c>
      <c r="I102" s="227" t="s">
        <v>96</v>
      </c>
      <c r="J102" s="227" t="s">
        <v>127</v>
      </c>
      <c r="K102" s="224" t="s">
        <v>108</v>
      </c>
      <c r="L102" s="54">
        <v>2300000</v>
      </c>
      <c r="M102" s="55">
        <v>2300000</v>
      </c>
      <c r="N102" s="224" t="s">
        <v>81</v>
      </c>
      <c r="O102" s="224" t="s">
        <v>56</v>
      </c>
      <c r="P102" s="22" t="s">
        <v>126</v>
      </c>
      <c r="Q102" s="387"/>
      <c r="R102" s="124" t="s">
        <v>538</v>
      </c>
      <c r="S102" s="124" t="s">
        <v>622</v>
      </c>
      <c r="T102" s="25">
        <v>42412</v>
      </c>
      <c r="U102" s="186" t="s">
        <v>623</v>
      </c>
      <c r="V102" s="127" t="s">
        <v>211</v>
      </c>
      <c r="W102" s="27">
        <v>2300000</v>
      </c>
      <c r="X102" s="27"/>
      <c r="Y102" s="92">
        <f t="shared" si="2"/>
        <v>2300000</v>
      </c>
      <c r="Z102" s="92">
        <v>2300000</v>
      </c>
      <c r="AA102" s="127" t="s">
        <v>624</v>
      </c>
      <c r="AB102" s="127" t="s">
        <v>625</v>
      </c>
      <c r="AC102" s="127" t="s">
        <v>35</v>
      </c>
      <c r="AD102" s="127" t="s">
        <v>626</v>
      </c>
      <c r="AE102" s="127" t="s">
        <v>56</v>
      </c>
      <c r="AF102" s="127" t="s">
        <v>56</v>
      </c>
      <c r="AG102" s="127" t="s">
        <v>56</v>
      </c>
      <c r="AH102" s="127" t="s">
        <v>546</v>
      </c>
      <c r="AI102" s="321">
        <v>42412</v>
      </c>
      <c r="AJ102" s="321">
        <v>42440</v>
      </c>
      <c r="AK102" s="127" t="s">
        <v>388</v>
      </c>
      <c r="AL102" s="324" t="s">
        <v>389</v>
      </c>
      <c r="AM102" s="357" t="s">
        <v>56</v>
      </c>
      <c r="AN102" s="358">
        <v>2300000</v>
      </c>
      <c r="AO102" s="29"/>
      <c r="AP102" s="29"/>
      <c r="AQ102" s="29"/>
      <c r="AR102" s="29"/>
      <c r="AS102" s="29"/>
      <c r="AT102" s="29"/>
      <c r="AU102" s="29"/>
      <c r="AV102" s="29"/>
      <c r="AW102" s="29"/>
      <c r="AX102" s="29"/>
      <c r="AY102" s="29"/>
      <c r="AZ102" s="29"/>
      <c r="BA102" s="29"/>
    </row>
    <row r="103" spans="1:53" s="12" customFormat="1" ht="168" customHeight="1" x14ac:dyDescent="0.25">
      <c r="A103" s="223">
        <v>81</v>
      </c>
      <c r="B103" s="224" t="s">
        <v>820</v>
      </c>
      <c r="C103" s="224">
        <v>80101706</v>
      </c>
      <c r="D103" s="116" t="s">
        <v>123</v>
      </c>
      <c r="E103" s="224" t="s">
        <v>125</v>
      </c>
      <c r="F103" s="224">
        <v>1</v>
      </c>
      <c r="G103" s="225" t="s">
        <v>166</v>
      </c>
      <c r="H103" s="138">
        <v>1</v>
      </c>
      <c r="I103" s="227" t="s">
        <v>96</v>
      </c>
      <c r="J103" s="227" t="s">
        <v>127</v>
      </c>
      <c r="K103" s="224" t="s">
        <v>108</v>
      </c>
      <c r="L103" s="54">
        <v>2300000</v>
      </c>
      <c r="M103" s="55">
        <v>2300000</v>
      </c>
      <c r="N103" s="224" t="s">
        <v>81</v>
      </c>
      <c r="O103" s="224" t="s">
        <v>56</v>
      </c>
      <c r="P103" s="22" t="s">
        <v>126</v>
      </c>
      <c r="Q103" s="387"/>
      <c r="R103" s="124" t="s">
        <v>539</v>
      </c>
      <c r="S103" s="124" t="s">
        <v>540</v>
      </c>
      <c r="T103" s="25">
        <v>42412</v>
      </c>
      <c r="U103" s="186" t="s">
        <v>623</v>
      </c>
      <c r="V103" s="127" t="s">
        <v>211</v>
      </c>
      <c r="W103" s="27">
        <v>2300000</v>
      </c>
      <c r="X103" s="27"/>
      <c r="Y103" s="92">
        <f t="shared" si="2"/>
        <v>2300000</v>
      </c>
      <c r="Z103" s="92">
        <v>2300000</v>
      </c>
      <c r="AA103" s="127" t="s">
        <v>624</v>
      </c>
      <c r="AB103" s="127" t="s">
        <v>627</v>
      </c>
      <c r="AC103" s="127" t="s">
        <v>224</v>
      </c>
      <c r="AD103" s="127" t="s">
        <v>628</v>
      </c>
      <c r="AE103" s="127" t="s">
        <v>56</v>
      </c>
      <c r="AF103" s="127" t="s">
        <v>56</v>
      </c>
      <c r="AG103" s="127" t="s">
        <v>56</v>
      </c>
      <c r="AH103" s="127" t="s">
        <v>546</v>
      </c>
      <c r="AI103" s="321">
        <v>42412</v>
      </c>
      <c r="AJ103" s="321">
        <v>42440</v>
      </c>
      <c r="AK103" s="127" t="s">
        <v>388</v>
      </c>
      <c r="AL103" s="324" t="s">
        <v>389</v>
      </c>
      <c r="AM103" s="357" t="s">
        <v>56</v>
      </c>
      <c r="AN103" s="357" t="s">
        <v>56</v>
      </c>
      <c r="AO103" s="358">
        <v>2300000</v>
      </c>
      <c r="AP103" s="29"/>
      <c r="AQ103" s="29"/>
      <c r="AR103" s="29"/>
      <c r="AS103" s="29"/>
      <c r="AT103" s="29"/>
      <c r="AU103" s="29"/>
      <c r="AV103" s="29"/>
      <c r="AW103" s="29"/>
      <c r="AX103" s="29"/>
      <c r="AY103" s="29"/>
      <c r="AZ103" s="29"/>
      <c r="BA103" s="29"/>
    </row>
    <row r="104" spans="1:53" s="12" customFormat="1" ht="165" customHeight="1" x14ac:dyDescent="0.25">
      <c r="A104" s="223">
        <v>82</v>
      </c>
      <c r="B104" s="224" t="s">
        <v>820</v>
      </c>
      <c r="C104" s="224">
        <v>80101706</v>
      </c>
      <c r="D104" s="116" t="s">
        <v>124</v>
      </c>
      <c r="E104" s="224" t="s">
        <v>125</v>
      </c>
      <c r="F104" s="224">
        <v>1</v>
      </c>
      <c r="G104" s="137" t="s">
        <v>159</v>
      </c>
      <c r="H104" s="138">
        <v>2</v>
      </c>
      <c r="I104" s="227" t="s">
        <v>96</v>
      </c>
      <c r="J104" s="227" t="s">
        <v>127</v>
      </c>
      <c r="K104" s="224" t="s">
        <v>108</v>
      </c>
      <c r="L104" s="54">
        <v>3000000</v>
      </c>
      <c r="M104" s="55">
        <v>3000000</v>
      </c>
      <c r="N104" s="224" t="s">
        <v>81</v>
      </c>
      <c r="O104" s="224" t="s">
        <v>56</v>
      </c>
      <c r="P104" s="22" t="s">
        <v>126</v>
      </c>
      <c r="Q104" s="387"/>
      <c r="R104" s="124" t="s">
        <v>480</v>
      </c>
      <c r="S104" s="124" t="s">
        <v>481</v>
      </c>
      <c r="T104" s="25">
        <v>42391</v>
      </c>
      <c r="U104" s="26" t="s">
        <v>482</v>
      </c>
      <c r="V104" s="127" t="s">
        <v>295</v>
      </c>
      <c r="W104" s="27">
        <v>3000000</v>
      </c>
      <c r="X104" s="27"/>
      <c r="Y104" s="92">
        <f t="shared" si="2"/>
        <v>3000000</v>
      </c>
      <c r="Z104" s="92">
        <v>3000000</v>
      </c>
      <c r="AA104" s="127" t="s">
        <v>483</v>
      </c>
      <c r="AB104" s="127" t="s">
        <v>484</v>
      </c>
      <c r="AC104" s="127" t="s">
        <v>224</v>
      </c>
      <c r="AD104" s="127" t="s">
        <v>485</v>
      </c>
      <c r="AE104" s="127" t="s">
        <v>56</v>
      </c>
      <c r="AF104" s="127" t="s">
        <v>56</v>
      </c>
      <c r="AG104" s="127" t="s">
        <v>56</v>
      </c>
      <c r="AH104" s="127" t="s">
        <v>216</v>
      </c>
      <c r="AI104" s="321">
        <v>42391</v>
      </c>
      <c r="AJ104" s="321">
        <v>42450</v>
      </c>
      <c r="AK104" s="127" t="s">
        <v>388</v>
      </c>
      <c r="AL104" s="324" t="s">
        <v>389</v>
      </c>
      <c r="AM104" s="357" t="s">
        <v>56</v>
      </c>
      <c r="AN104" s="358">
        <v>1500000</v>
      </c>
      <c r="AO104" s="358">
        <v>1500000</v>
      </c>
      <c r="AP104" s="29"/>
      <c r="AQ104" s="29"/>
      <c r="AR104" s="29"/>
      <c r="AS104" s="29"/>
      <c r="AT104" s="29"/>
      <c r="AU104" s="29"/>
      <c r="AV104" s="29"/>
      <c r="AW104" s="29"/>
      <c r="AX104" s="29"/>
      <c r="AY104" s="29"/>
      <c r="AZ104" s="29"/>
      <c r="BA104" s="29"/>
    </row>
    <row r="105" spans="1:53" s="12" customFormat="1" ht="165" customHeight="1" x14ac:dyDescent="0.25">
      <c r="A105" s="223">
        <v>83</v>
      </c>
      <c r="B105" s="224" t="s">
        <v>820</v>
      </c>
      <c r="C105" s="224">
        <v>80101706</v>
      </c>
      <c r="D105" s="116" t="s">
        <v>124</v>
      </c>
      <c r="E105" s="224" t="s">
        <v>125</v>
      </c>
      <c r="F105" s="224">
        <v>1</v>
      </c>
      <c r="G105" s="225" t="s">
        <v>166</v>
      </c>
      <c r="H105" s="138">
        <v>1</v>
      </c>
      <c r="I105" s="227" t="s">
        <v>96</v>
      </c>
      <c r="J105" s="227" t="s">
        <v>127</v>
      </c>
      <c r="K105" s="224" t="s">
        <v>108</v>
      </c>
      <c r="L105" s="54">
        <v>1500000</v>
      </c>
      <c r="M105" s="55">
        <v>1500000</v>
      </c>
      <c r="N105" s="224" t="s">
        <v>81</v>
      </c>
      <c r="O105" s="224" t="s">
        <v>56</v>
      </c>
      <c r="P105" s="22" t="s">
        <v>126</v>
      </c>
      <c r="Q105" s="387"/>
      <c r="R105" s="124" t="s">
        <v>541</v>
      </c>
      <c r="S105" s="124" t="s">
        <v>542</v>
      </c>
      <c r="T105" s="25">
        <v>42412</v>
      </c>
      <c r="U105" s="186" t="s">
        <v>543</v>
      </c>
      <c r="V105" s="127" t="s">
        <v>295</v>
      </c>
      <c r="W105" s="27">
        <v>1500000</v>
      </c>
      <c r="X105" s="27"/>
      <c r="Y105" s="92">
        <f t="shared" si="2"/>
        <v>1500000</v>
      </c>
      <c r="Z105" s="92">
        <v>1500000</v>
      </c>
      <c r="AA105" s="127" t="s">
        <v>544</v>
      </c>
      <c r="AB105" s="127" t="s">
        <v>545</v>
      </c>
      <c r="AC105" s="127" t="s">
        <v>224</v>
      </c>
      <c r="AD105" s="127" t="s">
        <v>629</v>
      </c>
      <c r="AE105" s="127" t="s">
        <v>56</v>
      </c>
      <c r="AF105" s="127" t="s">
        <v>56</v>
      </c>
      <c r="AG105" s="127" t="s">
        <v>56</v>
      </c>
      <c r="AH105" s="127" t="s">
        <v>546</v>
      </c>
      <c r="AI105" s="321">
        <v>42412</v>
      </c>
      <c r="AJ105" s="321">
        <v>42440</v>
      </c>
      <c r="AK105" s="127" t="s">
        <v>388</v>
      </c>
      <c r="AL105" s="324" t="s">
        <v>389</v>
      </c>
      <c r="AM105" s="357" t="s">
        <v>56</v>
      </c>
      <c r="AN105" s="358">
        <v>1500000</v>
      </c>
      <c r="AO105" s="29"/>
      <c r="AP105" s="29"/>
      <c r="AQ105" s="29"/>
      <c r="AR105" s="29"/>
      <c r="AS105" s="29"/>
      <c r="AT105" s="29"/>
      <c r="AU105" s="29"/>
      <c r="AV105" s="29"/>
      <c r="AW105" s="29"/>
      <c r="AX105" s="29"/>
      <c r="AY105" s="29"/>
      <c r="AZ105" s="29"/>
      <c r="BA105" s="29"/>
    </row>
    <row r="106" spans="1:53" s="41" customFormat="1" ht="84.75" customHeight="1" x14ac:dyDescent="0.25">
      <c r="A106" s="223">
        <v>84</v>
      </c>
      <c r="B106" s="227" t="s">
        <v>829</v>
      </c>
      <c r="C106" s="227">
        <v>43233004</v>
      </c>
      <c r="D106" s="400" t="s">
        <v>192</v>
      </c>
      <c r="E106" s="227" t="s">
        <v>125</v>
      </c>
      <c r="F106" s="224">
        <v>1</v>
      </c>
      <c r="G106" s="225" t="s">
        <v>159</v>
      </c>
      <c r="H106" s="138">
        <v>12</v>
      </c>
      <c r="I106" s="227" t="s">
        <v>140</v>
      </c>
      <c r="J106" s="227" t="s">
        <v>129</v>
      </c>
      <c r="K106" s="227" t="s">
        <v>108</v>
      </c>
      <c r="L106" s="401">
        <f>70000000+4910000</f>
        <v>74910000</v>
      </c>
      <c r="M106" s="401">
        <v>74910000</v>
      </c>
      <c r="N106" s="227" t="s">
        <v>81</v>
      </c>
      <c r="O106" s="227" t="s">
        <v>56</v>
      </c>
      <c r="P106" s="44" t="s">
        <v>61</v>
      </c>
      <c r="Q106" s="402"/>
      <c r="R106" s="124" t="s">
        <v>834</v>
      </c>
      <c r="S106" s="124" t="s">
        <v>835</v>
      </c>
      <c r="T106" s="118">
        <v>42451</v>
      </c>
      <c r="U106" s="186" t="s">
        <v>836</v>
      </c>
      <c r="V106" s="136" t="s">
        <v>451</v>
      </c>
      <c r="W106" s="92">
        <v>64500000</v>
      </c>
      <c r="X106" s="127"/>
      <c r="Y106" s="92">
        <v>64500000</v>
      </c>
      <c r="Z106" s="92">
        <v>64500000</v>
      </c>
      <c r="AA106" s="136" t="s">
        <v>837</v>
      </c>
      <c r="AB106" s="136"/>
      <c r="AC106" s="136" t="s">
        <v>349</v>
      </c>
      <c r="AD106" s="127"/>
      <c r="AE106" s="136" t="s">
        <v>56</v>
      </c>
      <c r="AF106" s="136" t="s">
        <v>56</v>
      </c>
      <c r="AG106" s="136" t="s">
        <v>56</v>
      </c>
      <c r="AH106" s="120" t="s">
        <v>838</v>
      </c>
      <c r="AI106" s="121">
        <v>42451</v>
      </c>
      <c r="AJ106" s="121">
        <v>42815</v>
      </c>
      <c r="AK106" s="136" t="s">
        <v>839</v>
      </c>
      <c r="AL106" s="122" t="s">
        <v>352</v>
      </c>
      <c r="AM106" s="403" t="s">
        <v>56</v>
      </c>
      <c r="AN106" s="403" t="s">
        <v>56</v>
      </c>
      <c r="AO106" s="403" t="s">
        <v>56</v>
      </c>
      <c r="AP106" s="403" t="s">
        <v>56</v>
      </c>
      <c r="AQ106" s="29">
        <v>64500000</v>
      </c>
      <c r="AR106" s="403" t="s">
        <v>56</v>
      </c>
      <c r="AS106" s="403" t="s">
        <v>56</v>
      </c>
      <c r="AT106" s="56">
        <v>64500000</v>
      </c>
      <c r="AU106" s="403" t="s">
        <v>56</v>
      </c>
      <c r="AV106" s="403" t="s">
        <v>56</v>
      </c>
      <c r="AW106" s="403" t="s">
        <v>56</v>
      </c>
      <c r="AX106" s="403" t="s">
        <v>56</v>
      </c>
      <c r="AY106" s="403" t="s">
        <v>56</v>
      </c>
      <c r="AZ106" s="403" t="s">
        <v>56</v>
      </c>
      <c r="BA106" s="403" t="s">
        <v>56</v>
      </c>
    </row>
    <row r="107" spans="1:53" s="41" customFormat="1" ht="99.75" customHeight="1" x14ac:dyDescent="0.25">
      <c r="A107" s="254">
        <v>85</v>
      </c>
      <c r="B107" s="251" t="s">
        <v>829</v>
      </c>
      <c r="C107" s="214">
        <v>81112501</v>
      </c>
      <c r="D107" s="255" t="s">
        <v>1532</v>
      </c>
      <c r="E107" s="251" t="s">
        <v>125</v>
      </c>
      <c r="F107" s="257">
        <v>1</v>
      </c>
      <c r="G107" s="261" t="s">
        <v>163</v>
      </c>
      <c r="H107" s="247">
        <v>12</v>
      </c>
      <c r="I107" s="249" t="s">
        <v>89</v>
      </c>
      <c r="J107" s="227" t="s">
        <v>129</v>
      </c>
      <c r="K107" s="227" t="s">
        <v>108</v>
      </c>
      <c r="L107" s="42">
        <v>13115255.199999999</v>
      </c>
      <c r="M107" s="43">
        <v>13115255.199999999</v>
      </c>
      <c r="N107" s="251" t="s">
        <v>81</v>
      </c>
      <c r="O107" s="251" t="s">
        <v>56</v>
      </c>
      <c r="P107" s="252" t="s">
        <v>61</v>
      </c>
      <c r="Q107" s="402"/>
      <c r="R107" s="245"/>
      <c r="S107" s="117"/>
      <c r="T107" s="118"/>
      <c r="U107" s="116"/>
      <c r="V107" s="136"/>
      <c r="W107" s="245"/>
      <c r="X107" s="245"/>
      <c r="Y107" s="259">
        <f>SUM(W107+X107)</f>
        <v>0</v>
      </c>
      <c r="Z107" s="259">
        <v>0</v>
      </c>
      <c r="AA107" s="245"/>
      <c r="AB107" s="245"/>
      <c r="AC107" s="245"/>
      <c r="AD107" s="245"/>
      <c r="AE107" s="245"/>
      <c r="AF107" s="245"/>
      <c r="AG107" s="245"/>
      <c r="AH107" s="245"/>
      <c r="AI107" s="245"/>
      <c r="AJ107" s="245"/>
      <c r="AK107" s="245"/>
      <c r="AL107" s="245"/>
      <c r="AM107" s="245"/>
      <c r="AN107" s="245"/>
      <c r="AO107" s="245"/>
      <c r="AP107" s="245"/>
      <c r="AQ107" s="245"/>
      <c r="AR107" s="245"/>
      <c r="AS107" s="245"/>
      <c r="AT107" s="245"/>
      <c r="AU107" s="245"/>
      <c r="AV107" s="245"/>
      <c r="AW107" s="245"/>
      <c r="AX107" s="245"/>
      <c r="AY107" s="245"/>
      <c r="AZ107" s="245"/>
      <c r="BA107" s="245"/>
    </row>
    <row r="108" spans="1:53" s="41" customFormat="1" ht="99.75" customHeight="1" x14ac:dyDescent="0.25">
      <c r="A108" s="242"/>
      <c r="B108" s="240"/>
      <c r="C108" s="215"/>
      <c r="D108" s="256"/>
      <c r="E108" s="240"/>
      <c r="F108" s="258"/>
      <c r="G108" s="262"/>
      <c r="H108" s="248"/>
      <c r="I108" s="250"/>
      <c r="J108" s="227" t="s">
        <v>1557</v>
      </c>
      <c r="K108" s="227" t="s">
        <v>108</v>
      </c>
      <c r="L108" s="42">
        <v>62782253.799999997</v>
      </c>
      <c r="M108" s="43">
        <v>62782253.799999997</v>
      </c>
      <c r="N108" s="240"/>
      <c r="O108" s="240"/>
      <c r="P108" s="253"/>
      <c r="Q108" s="402"/>
      <c r="R108" s="246"/>
      <c r="S108" s="117"/>
      <c r="T108" s="118"/>
      <c r="U108" s="116"/>
      <c r="V108" s="136"/>
      <c r="W108" s="246"/>
      <c r="X108" s="246"/>
      <c r="Y108" s="260"/>
      <c r="Z108" s="260"/>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row>
    <row r="109" spans="1:53" s="41" customFormat="1" ht="100.5" customHeight="1" x14ac:dyDescent="0.25">
      <c r="A109" s="223">
        <v>86</v>
      </c>
      <c r="B109" s="227" t="s">
        <v>829</v>
      </c>
      <c r="C109" s="227">
        <v>71151007</v>
      </c>
      <c r="D109" s="123" t="s">
        <v>1533</v>
      </c>
      <c r="E109" s="227" t="s">
        <v>95</v>
      </c>
      <c r="F109" s="224">
        <v>1</v>
      </c>
      <c r="G109" s="160" t="s">
        <v>163</v>
      </c>
      <c r="H109" s="138">
        <v>4</v>
      </c>
      <c r="I109" s="58" t="s">
        <v>1344</v>
      </c>
      <c r="J109" s="227" t="s">
        <v>129</v>
      </c>
      <c r="K109" s="227" t="s">
        <v>108</v>
      </c>
      <c r="L109" s="55">
        <v>43700000</v>
      </c>
      <c r="M109" s="55">
        <v>43700000</v>
      </c>
      <c r="N109" s="227" t="s">
        <v>81</v>
      </c>
      <c r="O109" s="227" t="s">
        <v>56</v>
      </c>
      <c r="P109" s="44" t="s">
        <v>61</v>
      </c>
      <c r="Q109" s="404"/>
      <c r="R109" s="117"/>
      <c r="S109" s="117"/>
      <c r="T109" s="118"/>
      <c r="U109" s="116"/>
      <c r="V109" s="119"/>
      <c r="W109" s="92"/>
      <c r="X109" s="127"/>
      <c r="Y109" s="92">
        <f>SUM(W109+X109)</f>
        <v>0</v>
      </c>
      <c r="Z109" s="92">
        <v>0</v>
      </c>
      <c r="AA109" s="136"/>
      <c r="AB109" s="136"/>
      <c r="AC109" s="136"/>
      <c r="AD109" s="127"/>
      <c r="AE109" s="136"/>
      <c r="AF109" s="136"/>
      <c r="AG109" s="136"/>
      <c r="AH109" s="120"/>
      <c r="AI109" s="121"/>
      <c r="AJ109" s="121"/>
      <c r="AK109" s="136"/>
      <c r="AL109" s="122"/>
      <c r="AM109" s="40"/>
      <c r="AN109" s="29"/>
      <c r="AO109" s="29"/>
      <c r="AP109" s="29"/>
      <c r="AQ109" s="29"/>
      <c r="AR109" s="29"/>
      <c r="AS109" s="29"/>
      <c r="AT109" s="29"/>
      <c r="AU109" s="29"/>
      <c r="AV109" s="29"/>
      <c r="AW109" s="29"/>
      <c r="AX109" s="29"/>
      <c r="AY109" s="29"/>
      <c r="AZ109" s="29"/>
      <c r="BA109" s="29"/>
    </row>
    <row r="110" spans="1:53" s="41" customFormat="1" ht="210" customHeight="1" x14ac:dyDescent="0.25">
      <c r="A110" s="223">
        <v>87</v>
      </c>
      <c r="B110" s="227" t="s">
        <v>829</v>
      </c>
      <c r="C110" s="227">
        <v>93151502</v>
      </c>
      <c r="D110" s="123" t="s">
        <v>133</v>
      </c>
      <c r="E110" s="227" t="s">
        <v>125</v>
      </c>
      <c r="F110" s="224">
        <v>1</v>
      </c>
      <c r="G110" s="160" t="s">
        <v>159</v>
      </c>
      <c r="H110" s="138">
        <v>12</v>
      </c>
      <c r="I110" s="58" t="s">
        <v>96</v>
      </c>
      <c r="J110" s="227" t="s">
        <v>129</v>
      </c>
      <c r="K110" s="227" t="s">
        <v>108</v>
      </c>
      <c r="L110" s="42">
        <f>(64000000*1.07+198900000*1.04+20000000)-70000000</f>
        <v>225336000</v>
      </c>
      <c r="M110" s="55">
        <v>225336000</v>
      </c>
      <c r="N110" s="227" t="s">
        <v>81</v>
      </c>
      <c r="O110" s="227" t="s">
        <v>56</v>
      </c>
      <c r="P110" s="44" t="s">
        <v>61</v>
      </c>
      <c r="Q110" s="402"/>
      <c r="R110" s="124" t="s">
        <v>899</v>
      </c>
      <c r="S110" s="124" t="s">
        <v>900</v>
      </c>
      <c r="T110" s="25">
        <v>42405</v>
      </c>
      <c r="U110" s="186" t="s">
        <v>901</v>
      </c>
      <c r="V110" s="127" t="s">
        <v>451</v>
      </c>
      <c r="W110" s="405">
        <v>219670546</v>
      </c>
      <c r="X110" s="96"/>
      <c r="Y110" s="92">
        <f>SUM(W110+X110)</f>
        <v>219670546</v>
      </c>
      <c r="Z110" s="92">
        <v>219670546</v>
      </c>
      <c r="AA110" s="136" t="s">
        <v>902</v>
      </c>
      <c r="AB110" s="127" t="s">
        <v>903</v>
      </c>
      <c r="AC110" s="127" t="s">
        <v>349</v>
      </c>
      <c r="AD110" s="127" t="s">
        <v>904</v>
      </c>
      <c r="AE110" s="127" t="s">
        <v>547</v>
      </c>
      <c r="AF110" s="321">
        <v>42409</v>
      </c>
      <c r="AG110" s="321">
        <v>42409</v>
      </c>
      <c r="AH110" s="127" t="s">
        <v>905</v>
      </c>
      <c r="AI110" s="321">
        <v>42409</v>
      </c>
      <c r="AJ110" s="321">
        <v>42774</v>
      </c>
      <c r="AK110" s="127" t="s">
        <v>906</v>
      </c>
      <c r="AL110" s="324" t="s">
        <v>352</v>
      </c>
      <c r="AM110" s="357" t="s">
        <v>56</v>
      </c>
      <c r="AN110" s="357" t="s">
        <v>56</v>
      </c>
      <c r="AO110" s="289">
        <v>169670546</v>
      </c>
      <c r="AP110" s="56">
        <f>SUBTOTAL(9,AO110)</f>
        <v>169670546</v>
      </c>
      <c r="AQ110" s="29">
        <v>50000000</v>
      </c>
      <c r="AR110" s="357" t="s">
        <v>56</v>
      </c>
      <c r="AS110" s="357" t="s">
        <v>56</v>
      </c>
      <c r="AT110" s="56">
        <v>50000000</v>
      </c>
      <c r="AU110" s="357" t="s">
        <v>56</v>
      </c>
      <c r="AV110" s="357" t="s">
        <v>56</v>
      </c>
      <c r="AW110" s="357" t="s">
        <v>56</v>
      </c>
      <c r="AX110" s="357" t="s">
        <v>56</v>
      </c>
      <c r="AY110" s="357" t="s">
        <v>56</v>
      </c>
      <c r="AZ110" s="357" t="s">
        <v>56</v>
      </c>
      <c r="BA110" s="357" t="s">
        <v>56</v>
      </c>
    </row>
    <row r="111" spans="1:53" s="41" customFormat="1" ht="117.75" customHeight="1" x14ac:dyDescent="0.25">
      <c r="A111" s="223">
        <v>88</v>
      </c>
      <c r="B111" s="227" t="s">
        <v>829</v>
      </c>
      <c r="C111" s="227">
        <v>93151502</v>
      </c>
      <c r="D111" s="123" t="s">
        <v>720</v>
      </c>
      <c r="E111" s="227" t="s">
        <v>76</v>
      </c>
      <c r="F111" s="224">
        <v>1</v>
      </c>
      <c r="G111" s="160" t="s">
        <v>166</v>
      </c>
      <c r="H111" s="138">
        <v>12</v>
      </c>
      <c r="I111" s="58" t="s">
        <v>1340</v>
      </c>
      <c r="J111" s="227" t="s">
        <v>129</v>
      </c>
      <c r="K111" s="227" t="s">
        <v>108</v>
      </c>
      <c r="L111" s="42">
        <v>249000000.18000001</v>
      </c>
      <c r="M111" s="55">
        <v>249000000.18000001</v>
      </c>
      <c r="N111" s="227" t="s">
        <v>81</v>
      </c>
      <c r="O111" s="227" t="s">
        <v>56</v>
      </c>
      <c r="P111" s="44" t="s">
        <v>61</v>
      </c>
      <c r="Q111" s="402"/>
      <c r="R111" s="124" t="s">
        <v>926</v>
      </c>
      <c r="S111" s="124" t="s">
        <v>1230</v>
      </c>
      <c r="T111" s="25">
        <v>42461</v>
      </c>
      <c r="U111" s="186" t="s">
        <v>1231</v>
      </c>
      <c r="V111" s="127" t="s">
        <v>451</v>
      </c>
      <c r="W111" s="312">
        <v>232005998</v>
      </c>
      <c r="X111" s="210"/>
      <c r="Y111" s="27">
        <f>SUM(W111+X111)</f>
        <v>232005998</v>
      </c>
      <c r="Z111" s="27">
        <v>232005998</v>
      </c>
      <c r="AA111" s="136" t="s">
        <v>1232</v>
      </c>
      <c r="AB111" s="136" t="s">
        <v>1233</v>
      </c>
      <c r="AC111" s="136" t="s">
        <v>349</v>
      </c>
      <c r="AD111" s="127" t="s">
        <v>1234</v>
      </c>
      <c r="AE111" s="136" t="s">
        <v>547</v>
      </c>
      <c r="AF111" s="121">
        <v>42461</v>
      </c>
      <c r="AG111" s="121">
        <v>42464</v>
      </c>
      <c r="AH111" s="406" t="s">
        <v>1235</v>
      </c>
      <c r="AI111" s="121">
        <v>42464</v>
      </c>
      <c r="AJ111" s="121">
        <v>42828</v>
      </c>
      <c r="AK111" s="136" t="s">
        <v>839</v>
      </c>
      <c r="AL111" s="92" t="s">
        <v>1236</v>
      </c>
      <c r="AM111" s="39" t="s">
        <v>56</v>
      </c>
      <c r="AN111" s="39" t="s">
        <v>56</v>
      </c>
      <c r="AO111" s="39" t="s">
        <v>56</v>
      </c>
      <c r="AP111" s="39" t="s">
        <v>56</v>
      </c>
      <c r="AQ111" s="364">
        <v>232005988.5</v>
      </c>
      <c r="AR111" s="39" t="s">
        <v>56</v>
      </c>
      <c r="AS111" s="39" t="s">
        <v>56</v>
      </c>
      <c r="AT111" s="374">
        <v>232005988.5</v>
      </c>
      <c r="AU111" s="39" t="s">
        <v>56</v>
      </c>
      <c r="AV111" s="39" t="s">
        <v>56</v>
      </c>
      <c r="AW111" s="39" t="s">
        <v>56</v>
      </c>
      <c r="AX111" s="39" t="s">
        <v>56</v>
      </c>
      <c r="AY111" s="39" t="s">
        <v>56</v>
      </c>
      <c r="AZ111" s="39" t="s">
        <v>56</v>
      </c>
      <c r="BA111" s="39" t="s">
        <v>56</v>
      </c>
    </row>
    <row r="112" spans="1:53" s="41" customFormat="1" ht="210" customHeight="1" x14ac:dyDescent="0.25">
      <c r="A112" s="223">
        <v>89</v>
      </c>
      <c r="B112" s="227" t="s">
        <v>829</v>
      </c>
      <c r="C112" s="224">
        <v>80101706</v>
      </c>
      <c r="D112" s="126" t="s">
        <v>134</v>
      </c>
      <c r="E112" s="224" t="s">
        <v>125</v>
      </c>
      <c r="F112" s="224">
        <v>1</v>
      </c>
      <c r="G112" s="407" t="s">
        <v>159</v>
      </c>
      <c r="H112" s="138">
        <v>11.5</v>
      </c>
      <c r="I112" s="408" t="s">
        <v>96</v>
      </c>
      <c r="J112" s="227" t="s">
        <v>129</v>
      </c>
      <c r="K112" s="224" t="s">
        <v>108</v>
      </c>
      <c r="L112" s="54">
        <f>(6200000*11.5)</f>
        <v>71300000</v>
      </c>
      <c r="M112" s="55">
        <v>71300000</v>
      </c>
      <c r="N112" s="224" t="s">
        <v>81</v>
      </c>
      <c r="O112" s="224" t="s">
        <v>56</v>
      </c>
      <c r="P112" s="22" t="s">
        <v>61</v>
      </c>
      <c r="R112" s="124" t="s">
        <v>907</v>
      </c>
      <c r="S112" s="311" t="s">
        <v>908</v>
      </c>
      <c r="T112" s="25">
        <v>42387</v>
      </c>
      <c r="U112" s="26" t="s">
        <v>353</v>
      </c>
      <c r="V112" s="127" t="s">
        <v>211</v>
      </c>
      <c r="W112" s="405">
        <v>71300000</v>
      </c>
      <c r="X112" s="175"/>
      <c r="Y112" s="92">
        <f>SUM(W112+X112)</f>
        <v>71300000</v>
      </c>
      <c r="Z112" s="92">
        <v>71300000</v>
      </c>
      <c r="AA112" s="136" t="s">
        <v>348</v>
      </c>
      <c r="AB112" s="127" t="s">
        <v>909</v>
      </c>
      <c r="AC112" s="127" t="s">
        <v>349</v>
      </c>
      <c r="AD112" s="127" t="s">
        <v>910</v>
      </c>
      <c r="AE112" s="127" t="s">
        <v>56</v>
      </c>
      <c r="AF112" s="127" t="s">
        <v>56</v>
      </c>
      <c r="AG112" s="127" t="s">
        <v>56</v>
      </c>
      <c r="AH112" s="127" t="s">
        <v>350</v>
      </c>
      <c r="AI112" s="321">
        <v>42387</v>
      </c>
      <c r="AJ112" s="321">
        <v>42734</v>
      </c>
      <c r="AK112" s="127" t="s">
        <v>354</v>
      </c>
      <c r="AL112" s="324" t="s">
        <v>352</v>
      </c>
      <c r="AM112" s="357" t="s">
        <v>56</v>
      </c>
      <c r="AN112" s="289">
        <v>6200000</v>
      </c>
      <c r="AO112" s="289">
        <v>6200000</v>
      </c>
      <c r="AP112" s="409">
        <f>SUBTOTAL(9,AN112:AO112)</f>
        <v>12400000</v>
      </c>
      <c r="AQ112" s="289">
        <v>6200000</v>
      </c>
      <c r="AR112" s="289">
        <v>6200000</v>
      </c>
      <c r="AS112" s="410">
        <v>6200000</v>
      </c>
      <c r="AT112" s="96"/>
      <c r="AU112" s="410">
        <v>6200000</v>
      </c>
      <c r="AV112" s="96"/>
      <c r="AW112" s="96"/>
      <c r="AX112" s="96"/>
      <c r="AY112" s="96"/>
      <c r="AZ112" s="96"/>
      <c r="BA112" s="96"/>
    </row>
    <row r="113" spans="1:53" s="41" customFormat="1" ht="165" customHeight="1" x14ac:dyDescent="0.25">
      <c r="A113" s="223">
        <v>90</v>
      </c>
      <c r="B113" s="227" t="s">
        <v>829</v>
      </c>
      <c r="C113" s="224">
        <v>80101706</v>
      </c>
      <c r="D113" s="126" t="s">
        <v>135</v>
      </c>
      <c r="E113" s="224" t="s">
        <v>125</v>
      </c>
      <c r="F113" s="224">
        <v>1</v>
      </c>
      <c r="G113" s="407" t="s">
        <v>159</v>
      </c>
      <c r="H113" s="138">
        <v>11.5</v>
      </c>
      <c r="I113" s="408" t="s">
        <v>96</v>
      </c>
      <c r="J113" s="227" t="s">
        <v>129</v>
      </c>
      <c r="K113" s="224" t="s">
        <v>108</v>
      </c>
      <c r="L113" s="54">
        <f>(6200000*11.5)</f>
        <v>71300000</v>
      </c>
      <c r="M113" s="55">
        <v>71300000</v>
      </c>
      <c r="N113" s="224" t="s">
        <v>81</v>
      </c>
      <c r="O113" s="224" t="s">
        <v>56</v>
      </c>
      <c r="P113" s="22" t="s">
        <v>61</v>
      </c>
      <c r="R113" s="124" t="s">
        <v>911</v>
      </c>
      <c r="S113" s="124" t="s">
        <v>912</v>
      </c>
      <c r="T113" s="25">
        <v>42387</v>
      </c>
      <c r="U113" s="26" t="s">
        <v>347</v>
      </c>
      <c r="V113" s="127" t="s">
        <v>211</v>
      </c>
      <c r="W113" s="411">
        <v>71300000</v>
      </c>
      <c r="X113" s="412"/>
      <c r="Y113" s="92">
        <f t="shared" si="2"/>
        <v>71300000</v>
      </c>
      <c r="Z113" s="92">
        <v>71300000</v>
      </c>
      <c r="AA113" s="136" t="s">
        <v>348</v>
      </c>
      <c r="AB113" s="127" t="s">
        <v>913</v>
      </c>
      <c r="AC113" s="127" t="s">
        <v>349</v>
      </c>
      <c r="AD113" s="127" t="s">
        <v>914</v>
      </c>
      <c r="AE113" s="127" t="s">
        <v>56</v>
      </c>
      <c r="AF113" s="127" t="s">
        <v>56</v>
      </c>
      <c r="AG113" s="127" t="s">
        <v>56</v>
      </c>
      <c r="AH113" s="127" t="s">
        <v>350</v>
      </c>
      <c r="AI113" s="321">
        <v>42387</v>
      </c>
      <c r="AJ113" s="321">
        <v>42734</v>
      </c>
      <c r="AK113" s="127" t="s">
        <v>351</v>
      </c>
      <c r="AL113" s="324" t="s">
        <v>352</v>
      </c>
      <c r="AM113" s="357" t="s">
        <v>56</v>
      </c>
      <c r="AN113" s="364">
        <v>6200000</v>
      </c>
      <c r="AO113" s="364">
        <v>6200000</v>
      </c>
      <c r="AP113" s="413">
        <f>SUBTOTAL(9,AN113:AO113)</f>
        <v>12400000</v>
      </c>
      <c r="AQ113" s="364">
        <v>6200000</v>
      </c>
      <c r="AR113" s="364">
        <v>6200000</v>
      </c>
      <c r="AS113" s="414">
        <v>6200000</v>
      </c>
      <c r="AT113" s="412"/>
      <c r="AU113" s="414">
        <v>6200000</v>
      </c>
      <c r="AV113" s="412"/>
      <c r="AW113" s="412"/>
      <c r="AX113" s="412"/>
      <c r="AY113" s="412"/>
      <c r="AZ113" s="412"/>
      <c r="BA113" s="412"/>
    </row>
    <row r="114" spans="1:53" s="41" customFormat="1" ht="58.5" customHeight="1" x14ac:dyDescent="0.25">
      <c r="A114" s="223">
        <v>92</v>
      </c>
      <c r="B114" s="227" t="s">
        <v>829</v>
      </c>
      <c r="C114" s="227">
        <v>43223100</v>
      </c>
      <c r="D114" s="123" t="s">
        <v>505</v>
      </c>
      <c r="E114" s="227" t="s">
        <v>76</v>
      </c>
      <c r="F114" s="224">
        <v>1</v>
      </c>
      <c r="G114" s="160" t="s">
        <v>163</v>
      </c>
      <c r="H114" s="138">
        <v>3</v>
      </c>
      <c r="I114" s="58" t="s">
        <v>1344</v>
      </c>
      <c r="J114" s="227" t="s">
        <v>129</v>
      </c>
      <c r="K114" s="227" t="s">
        <v>108</v>
      </c>
      <c r="L114" s="42">
        <v>50815230</v>
      </c>
      <c r="M114" s="42">
        <v>50815230</v>
      </c>
      <c r="N114" s="227" t="s">
        <v>81</v>
      </c>
      <c r="O114" s="227" t="s">
        <v>56</v>
      </c>
      <c r="P114" s="44" t="s">
        <v>61</v>
      </c>
      <c r="Q114" s="402"/>
      <c r="R114" s="124"/>
      <c r="S114" s="163"/>
      <c r="T114" s="96"/>
      <c r="U114" s="96"/>
      <c r="V114" s="96"/>
      <c r="W114" s="96"/>
      <c r="X114" s="96"/>
      <c r="Y114" s="92">
        <f t="shared" si="2"/>
        <v>0</v>
      </c>
      <c r="Z114" s="92">
        <v>0</v>
      </c>
      <c r="AA114" s="96"/>
      <c r="AB114" s="96"/>
      <c r="AC114" s="96"/>
      <c r="AD114" s="96"/>
      <c r="AE114" s="96"/>
      <c r="AF114" s="96"/>
      <c r="AG114" s="96"/>
      <c r="AH114" s="96"/>
      <c r="AI114" s="96"/>
      <c r="AJ114" s="96"/>
      <c r="AK114" s="96"/>
      <c r="AL114" s="162"/>
      <c r="AM114" s="40"/>
      <c r="AN114" s="29"/>
      <c r="AO114" s="29"/>
      <c r="AP114" s="29"/>
      <c r="AQ114" s="29"/>
      <c r="AR114" s="29"/>
      <c r="AS114" s="29"/>
      <c r="AT114" s="29"/>
      <c r="AU114" s="29"/>
      <c r="AV114" s="29"/>
      <c r="AW114" s="29"/>
      <c r="AX114" s="29"/>
      <c r="AY114" s="29"/>
      <c r="AZ114" s="29"/>
      <c r="BA114" s="29"/>
    </row>
    <row r="115" spans="1:53" s="41" customFormat="1" ht="135" customHeight="1" x14ac:dyDescent="0.25">
      <c r="A115" s="223">
        <v>94</v>
      </c>
      <c r="B115" s="227" t="s">
        <v>829</v>
      </c>
      <c r="C115" s="224">
        <v>80101706</v>
      </c>
      <c r="D115" s="126" t="s">
        <v>136</v>
      </c>
      <c r="E115" s="224" t="s">
        <v>125</v>
      </c>
      <c r="F115" s="224">
        <v>1</v>
      </c>
      <c r="G115" s="137" t="s">
        <v>159</v>
      </c>
      <c r="H115" s="138">
        <v>11.5</v>
      </c>
      <c r="I115" s="408" t="s">
        <v>96</v>
      </c>
      <c r="J115" s="227" t="s">
        <v>129</v>
      </c>
      <c r="K115" s="224" t="s">
        <v>108</v>
      </c>
      <c r="L115" s="54">
        <f>(3500000*11.5)</f>
        <v>40250000</v>
      </c>
      <c r="M115" s="55">
        <v>40250000</v>
      </c>
      <c r="N115" s="224" t="s">
        <v>81</v>
      </c>
      <c r="O115" s="224" t="s">
        <v>56</v>
      </c>
      <c r="P115" s="22" t="s">
        <v>61</v>
      </c>
      <c r="R115" s="124" t="s">
        <v>355</v>
      </c>
      <c r="S115" s="288" t="s">
        <v>356</v>
      </c>
      <c r="T115" s="118">
        <v>42387</v>
      </c>
      <c r="U115" s="168" t="s">
        <v>357</v>
      </c>
      <c r="V115" s="136" t="s">
        <v>211</v>
      </c>
      <c r="W115" s="92">
        <v>40250000</v>
      </c>
      <c r="X115" s="92"/>
      <c r="Y115" s="92">
        <f t="shared" si="2"/>
        <v>40250000</v>
      </c>
      <c r="Z115" s="92">
        <v>40250000</v>
      </c>
      <c r="AA115" s="136" t="s">
        <v>358</v>
      </c>
      <c r="AB115" s="136" t="s">
        <v>359</v>
      </c>
      <c r="AC115" s="136" t="s">
        <v>349</v>
      </c>
      <c r="AD115" s="136" t="s">
        <v>360</v>
      </c>
      <c r="AE115" s="136" t="s">
        <v>56</v>
      </c>
      <c r="AF115" s="136" t="s">
        <v>56</v>
      </c>
      <c r="AG115" s="136" t="s">
        <v>56</v>
      </c>
      <c r="AH115" s="136" t="s">
        <v>350</v>
      </c>
      <c r="AI115" s="121">
        <v>42387</v>
      </c>
      <c r="AJ115" s="121">
        <v>42734</v>
      </c>
      <c r="AK115" s="136" t="s">
        <v>361</v>
      </c>
      <c r="AL115" s="122" t="s">
        <v>352</v>
      </c>
      <c r="AM115" s="415" t="s">
        <v>56</v>
      </c>
      <c r="AN115" s="416">
        <v>3500000</v>
      </c>
      <c r="AO115" s="416">
        <v>3500000</v>
      </c>
      <c r="AP115" s="417">
        <f>SUBTOTAL(9,AN115:AO115)</f>
        <v>7000000</v>
      </c>
      <c r="AQ115" s="416">
        <v>3500000</v>
      </c>
      <c r="AR115" s="416">
        <v>3500000</v>
      </c>
      <c r="AS115" s="418">
        <v>3500000</v>
      </c>
      <c r="AT115" s="419"/>
      <c r="AU115" s="418">
        <v>3500000</v>
      </c>
      <c r="AV115" s="419"/>
      <c r="AW115" s="419"/>
      <c r="AX115" s="419"/>
      <c r="AY115" s="419"/>
      <c r="AZ115" s="419"/>
      <c r="BA115" s="419"/>
    </row>
    <row r="116" spans="1:53" s="41" customFormat="1" ht="97.5" customHeight="1" x14ac:dyDescent="0.25">
      <c r="A116" s="223">
        <v>95</v>
      </c>
      <c r="B116" s="227" t="s">
        <v>829</v>
      </c>
      <c r="C116" s="227">
        <v>80101706</v>
      </c>
      <c r="D116" s="123" t="s">
        <v>137</v>
      </c>
      <c r="E116" s="227" t="s">
        <v>125</v>
      </c>
      <c r="F116" s="224">
        <v>1</v>
      </c>
      <c r="G116" s="225" t="s">
        <v>161</v>
      </c>
      <c r="H116" s="138">
        <v>9</v>
      </c>
      <c r="I116" s="408" t="s">
        <v>96</v>
      </c>
      <c r="J116" s="227" t="s">
        <v>129</v>
      </c>
      <c r="K116" s="227" t="s">
        <v>108</v>
      </c>
      <c r="L116" s="42">
        <f>4000000*9</f>
        <v>36000000</v>
      </c>
      <c r="M116" s="55">
        <v>36000000</v>
      </c>
      <c r="N116" s="227" t="s">
        <v>81</v>
      </c>
      <c r="O116" s="227" t="s">
        <v>56</v>
      </c>
      <c r="P116" s="44" t="s">
        <v>61</v>
      </c>
      <c r="Q116" s="402"/>
      <c r="R116" s="124" t="s">
        <v>840</v>
      </c>
      <c r="S116" s="124" t="s">
        <v>841</v>
      </c>
      <c r="T116" s="118">
        <v>42457</v>
      </c>
      <c r="U116" s="116" t="s">
        <v>842</v>
      </c>
      <c r="V116" s="136" t="s">
        <v>211</v>
      </c>
      <c r="W116" s="92">
        <v>36000000</v>
      </c>
      <c r="X116" s="127"/>
      <c r="Y116" s="92">
        <f t="shared" si="2"/>
        <v>36000000</v>
      </c>
      <c r="Z116" s="92">
        <v>36000000</v>
      </c>
      <c r="AA116" s="136" t="s">
        <v>843</v>
      </c>
      <c r="AB116" s="136" t="s">
        <v>844</v>
      </c>
      <c r="AC116" s="136" t="s">
        <v>349</v>
      </c>
      <c r="AD116" s="127" t="s">
        <v>845</v>
      </c>
      <c r="AE116" s="136" t="s">
        <v>56</v>
      </c>
      <c r="AF116" s="136" t="s">
        <v>56</v>
      </c>
      <c r="AG116" s="136" t="s">
        <v>56</v>
      </c>
      <c r="AH116" s="120" t="s">
        <v>846</v>
      </c>
      <c r="AI116" s="121">
        <v>42457</v>
      </c>
      <c r="AJ116" s="121">
        <v>42733</v>
      </c>
      <c r="AK116" s="136" t="s">
        <v>847</v>
      </c>
      <c r="AL116" s="122" t="s">
        <v>352</v>
      </c>
      <c r="AM116" s="403" t="s">
        <v>56</v>
      </c>
      <c r="AN116" s="403" t="s">
        <v>56</v>
      </c>
      <c r="AO116" s="403" t="s">
        <v>56</v>
      </c>
      <c r="AP116" s="403" t="s">
        <v>56</v>
      </c>
      <c r="AQ116" s="289">
        <v>4000000</v>
      </c>
      <c r="AR116" s="289">
        <v>4000000</v>
      </c>
      <c r="AS116" s="420" t="s">
        <v>1625</v>
      </c>
      <c r="AT116" s="29"/>
      <c r="AU116" s="289">
        <v>4000000</v>
      </c>
      <c r="AV116" s="29"/>
      <c r="AW116" s="29"/>
      <c r="AX116" s="29"/>
      <c r="AY116" s="29"/>
      <c r="AZ116" s="29"/>
      <c r="BA116" s="29"/>
    </row>
    <row r="117" spans="1:53" s="41" customFormat="1" ht="108" customHeight="1" x14ac:dyDescent="0.25">
      <c r="A117" s="223">
        <v>96</v>
      </c>
      <c r="B117" s="227" t="s">
        <v>829</v>
      </c>
      <c r="C117" s="227">
        <v>80101706</v>
      </c>
      <c r="D117" s="123" t="s">
        <v>138</v>
      </c>
      <c r="E117" s="227" t="s">
        <v>76</v>
      </c>
      <c r="F117" s="224">
        <v>1</v>
      </c>
      <c r="G117" s="160" t="s">
        <v>161</v>
      </c>
      <c r="H117" s="138">
        <v>12</v>
      </c>
      <c r="I117" s="408" t="s">
        <v>96</v>
      </c>
      <c r="J117" s="227" t="s">
        <v>129</v>
      </c>
      <c r="K117" s="227" t="s">
        <v>108</v>
      </c>
      <c r="L117" s="42">
        <f>(369933430)*1.07</f>
        <v>395828770.10000002</v>
      </c>
      <c r="M117" s="55">
        <v>395828770.10000002</v>
      </c>
      <c r="N117" s="227" t="s">
        <v>81</v>
      </c>
      <c r="O117" s="227" t="s">
        <v>56</v>
      </c>
      <c r="P117" s="44" t="s">
        <v>61</v>
      </c>
      <c r="Q117" s="402"/>
      <c r="R117" s="124" t="s">
        <v>927</v>
      </c>
      <c r="S117" s="124" t="s">
        <v>928</v>
      </c>
      <c r="T117" s="25">
        <v>42464</v>
      </c>
      <c r="U117" s="186" t="s">
        <v>929</v>
      </c>
      <c r="V117" s="127" t="s">
        <v>451</v>
      </c>
      <c r="W117" s="92">
        <v>395726000</v>
      </c>
      <c r="X117" s="127"/>
      <c r="Y117" s="92">
        <f t="shared" si="2"/>
        <v>395726000</v>
      </c>
      <c r="Z117" s="92">
        <v>395726000</v>
      </c>
      <c r="AA117" s="136" t="s">
        <v>930</v>
      </c>
      <c r="AB117" s="136" t="s">
        <v>931</v>
      </c>
      <c r="AC117" s="136" t="s">
        <v>349</v>
      </c>
      <c r="AD117" s="127" t="s">
        <v>932</v>
      </c>
      <c r="AE117" s="136" t="s">
        <v>547</v>
      </c>
      <c r="AF117" s="121">
        <v>42464</v>
      </c>
      <c r="AG117" s="121">
        <v>42465</v>
      </c>
      <c r="AH117" s="120" t="s">
        <v>933</v>
      </c>
      <c r="AI117" s="121">
        <v>42464</v>
      </c>
      <c r="AJ117" s="121">
        <v>42734</v>
      </c>
      <c r="AK117" s="136" t="s">
        <v>934</v>
      </c>
      <c r="AL117" s="421" t="s">
        <v>346</v>
      </c>
      <c r="AM117" s="29" t="s">
        <v>56</v>
      </c>
      <c r="AN117" s="29" t="s">
        <v>56</v>
      </c>
      <c r="AO117" s="29" t="s">
        <v>56</v>
      </c>
      <c r="AP117" s="29" t="s">
        <v>56</v>
      </c>
      <c r="AQ117" s="29" t="s">
        <v>56</v>
      </c>
      <c r="AR117" s="422">
        <v>19314000</v>
      </c>
      <c r="AS117" s="422">
        <v>40352000</v>
      </c>
      <c r="AT117" s="105"/>
      <c r="AU117" s="105">
        <v>58383000</v>
      </c>
      <c r="AV117" s="105">
        <v>45900000</v>
      </c>
      <c r="AW117" s="105"/>
      <c r="AX117" s="105"/>
      <c r="AY117" s="105"/>
      <c r="AZ117" s="105"/>
      <c r="BA117" s="105"/>
    </row>
    <row r="118" spans="1:53" s="41" customFormat="1" ht="165" customHeight="1" x14ac:dyDescent="0.25">
      <c r="A118" s="223">
        <v>97</v>
      </c>
      <c r="B118" s="227" t="s">
        <v>829</v>
      </c>
      <c r="C118" s="224">
        <v>80101706</v>
      </c>
      <c r="D118" s="126" t="s">
        <v>139</v>
      </c>
      <c r="E118" s="224" t="s">
        <v>125</v>
      </c>
      <c r="F118" s="224">
        <v>1</v>
      </c>
      <c r="G118" s="137" t="s">
        <v>159</v>
      </c>
      <c r="H118" s="138">
        <v>11.5</v>
      </c>
      <c r="I118" s="408" t="s">
        <v>96</v>
      </c>
      <c r="J118" s="227" t="s">
        <v>129</v>
      </c>
      <c r="K118" s="224" t="s">
        <v>108</v>
      </c>
      <c r="L118" s="54">
        <f>(6200000*11.5)</f>
        <v>71300000</v>
      </c>
      <c r="M118" s="55">
        <v>71300000</v>
      </c>
      <c r="N118" s="224" t="s">
        <v>81</v>
      </c>
      <c r="O118" s="224" t="s">
        <v>56</v>
      </c>
      <c r="P118" s="22" t="s">
        <v>61</v>
      </c>
      <c r="R118" s="124" t="s">
        <v>362</v>
      </c>
      <c r="S118" s="288" t="s">
        <v>363</v>
      </c>
      <c r="T118" s="118">
        <v>42387</v>
      </c>
      <c r="U118" s="168" t="s">
        <v>353</v>
      </c>
      <c r="V118" s="136" t="s">
        <v>211</v>
      </c>
      <c r="W118" s="92">
        <v>71300000</v>
      </c>
      <c r="X118" s="92"/>
      <c r="Y118" s="92">
        <f t="shared" si="2"/>
        <v>71300000</v>
      </c>
      <c r="Z118" s="92">
        <v>71300000</v>
      </c>
      <c r="AA118" s="136" t="s">
        <v>348</v>
      </c>
      <c r="AB118" s="136" t="s">
        <v>364</v>
      </c>
      <c r="AC118" s="136" t="s">
        <v>349</v>
      </c>
      <c r="AD118" s="136" t="s">
        <v>365</v>
      </c>
      <c r="AE118" s="136" t="s">
        <v>56</v>
      </c>
      <c r="AF118" s="136" t="s">
        <v>56</v>
      </c>
      <c r="AG118" s="136" t="s">
        <v>56</v>
      </c>
      <c r="AH118" s="136" t="s">
        <v>350</v>
      </c>
      <c r="AI118" s="121">
        <v>42387</v>
      </c>
      <c r="AJ118" s="121">
        <v>42734</v>
      </c>
      <c r="AK118" s="136" t="s">
        <v>354</v>
      </c>
      <c r="AL118" s="122" t="s">
        <v>352</v>
      </c>
      <c r="AM118" s="357" t="s">
        <v>56</v>
      </c>
      <c r="AN118" s="289">
        <v>6200000</v>
      </c>
      <c r="AO118" s="289">
        <v>6200000</v>
      </c>
      <c r="AP118" s="423">
        <f>SUBTOTAL(9,AN118:AO118)</f>
        <v>12400000</v>
      </c>
      <c r="AQ118" s="358">
        <v>6200000</v>
      </c>
      <c r="AR118" s="358">
        <v>6200000</v>
      </c>
      <c r="AS118" s="410">
        <v>6200000</v>
      </c>
      <c r="AT118" s="96"/>
      <c r="AU118" s="410">
        <v>6200000</v>
      </c>
      <c r="AV118" s="96"/>
      <c r="AW118" s="96"/>
      <c r="AX118" s="96"/>
      <c r="AY118" s="96"/>
      <c r="AZ118" s="96"/>
      <c r="BA118" s="96"/>
    </row>
    <row r="119" spans="1:53" s="41" customFormat="1" ht="210" customHeight="1" x14ac:dyDescent="0.25">
      <c r="A119" s="223">
        <v>98</v>
      </c>
      <c r="B119" s="227" t="s">
        <v>829</v>
      </c>
      <c r="C119" s="224">
        <v>80101706</v>
      </c>
      <c r="D119" s="126" t="s">
        <v>139</v>
      </c>
      <c r="E119" s="224" t="s">
        <v>125</v>
      </c>
      <c r="F119" s="224">
        <v>1</v>
      </c>
      <c r="G119" s="137" t="s">
        <v>159</v>
      </c>
      <c r="H119" s="138">
        <v>11.5</v>
      </c>
      <c r="I119" s="408" t="s">
        <v>96</v>
      </c>
      <c r="J119" s="227" t="s">
        <v>129</v>
      </c>
      <c r="K119" s="224" t="s">
        <v>108</v>
      </c>
      <c r="L119" s="54">
        <f>(6200000*11.5)</f>
        <v>71300000</v>
      </c>
      <c r="M119" s="55">
        <v>71300000</v>
      </c>
      <c r="N119" s="224" t="s">
        <v>81</v>
      </c>
      <c r="O119" s="224" t="s">
        <v>56</v>
      </c>
      <c r="P119" s="22" t="s">
        <v>61</v>
      </c>
      <c r="R119" s="124" t="s">
        <v>366</v>
      </c>
      <c r="S119" s="288" t="s">
        <v>367</v>
      </c>
      <c r="T119" s="118">
        <v>42387</v>
      </c>
      <c r="U119" s="168" t="s">
        <v>347</v>
      </c>
      <c r="V119" s="136" t="s">
        <v>211</v>
      </c>
      <c r="W119" s="92">
        <v>71300000</v>
      </c>
      <c r="X119" s="92"/>
      <c r="Y119" s="92">
        <f t="shared" si="2"/>
        <v>71300000</v>
      </c>
      <c r="Z119" s="92">
        <v>71300000</v>
      </c>
      <c r="AA119" s="136" t="s">
        <v>348</v>
      </c>
      <c r="AB119" s="136" t="s">
        <v>368</v>
      </c>
      <c r="AC119" s="136" t="s">
        <v>349</v>
      </c>
      <c r="AD119" s="136" t="s">
        <v>369</v>
      </c>
      <c r="AE119" s="136" t="s">
        <v>56</v>
      </c>
      <c r="AF119" s="136" t="s">
        <v>56</v>
      </c>
      <c r="AG119" s="136" t="s">
        <v>56</v>
      </c>
      <c r="AH119" s="136" t="s">
        <v>350</v>
      </c>
      <c r="AI119" s="121">
        <v>42387</v>
      </c>
      <c r="AJ119" s="121">
        <v>42734</v>
      </c>
      <c r="AK119" s="136" t="s">
        <v>351</v>
      </c>
      <c r="AL119" s="122" t="s">
        <v>352</v>
      </c>
      <c r="AM119" s="357" t="s">
        <v>56</v>
      </c>
      <c r="AN119" s="289">
        <v>6200000</v>
      </c>
      <c r="AO119" s="289">
        <v>6200000</v>
      </c>
      <c r="AP119" s="423">
        <f>SUBTOTAL(9,AN119:AO119)</f>
        <v>12400000</v>
      </c>
      <c r="AQ119" s="358">
        <v>6200000</v>
      </c>
      <c r="AR119" s="358">
        <v>6200000</v>
      </c>
      <c r="AS119" s="410">
        <v>6200000</v>
      </c>
      <c r="AT119" s="96"/>
      <c r="AU119" s="410">
        <v>6200000</v>
      </c>
      <c r="AV119" s="96"/>
      <c r="AW119" s="96"/>
      <c r="AX119" s="96"/>
      <c r="AY119" s="96"/>
      <c r="AZ119" s="96"/>
      <c r="BA119" s="96"/>
    </row>
    <row r="120" spans="1:53" s="41" customFormat="1" ht="63.75" customHeight="1" x14ac:dyDescent="0.25">
      <c r="A120" s="254">
        <v>99</v>
      </c>
      <c r="B120" s="251" t="s">
        <v>829</v>
      </c>
      <c r="C120" s="251">
        <v>43232303</v>
      </c>
      <c r="D120" s="251" t="s">
        <v>172</v>
      </c>
      <c r="E120" s="251" t="s">
        <v>125</v>
      </c>
      <c r="F120" s="251">
        <v>1</v>
      </c>
      <c r="G120" s="251" t="s">
        <v>167</v>
      </c>
      <c r="H120" s="251">
        <v>12</v>
      </c>
      <c r="I120" s="251" t="s">
        <v>1340</v>
      </c>
      <c r="J120" s="227" t="s">
        <v>129</v>
      </c>
      <c r="K120" s="227" t="s">
        <v>108</v>
      </c>
      <c r="L120" s="42">
        <v>71755658</v>
      </c>
      <c r="M120" s="42">
        <v>71775658</v>
      </c>
      <c r="N120" s="227" t="s">
        <v>81</v>
      </c>
      <c r="O120" s="227" t="s">
        <v>56</v>
      </c>
      <c r="P120" s="44" t="s">
        <v>61</v>
      </c>
      <c r="R120" s="326" t="s">
        <v>1804</v>
      </c>
      <c r="S120" s="73"/>
      <c r="T120" s="24"/>
      <c r="U120" s="25"/>
      <c r="V120" s="328"/>
      <c r="W120" s="27">
        <v>71775658</v>
      </c>
      <c r="X120" s="127"/>
      <c r="Y120" s="27">
        <f t="shared" si="2"/>
        <v>71775658</v>
      </c>
      <c r="Z120" s="27">
        <v>71775658</v>
      </c>
      <c r="AA120" s="27"/>
      <c r="AB120" s="26"/>
      <c r="AC120" s="127"/>
      <c r="AD120" s="127"/>
      <c r="AE120" s="127"/>
      <c r="AF120" s="127"/>
      <c r="AG120" s="127"/>
      <c r="AH120" s="227"/>
      <c r="AI120" s="227"/>
      <c r="AJ120" s="32"/>
      <c r="AK120" s="32"/>
      <c r="AL120" s="424"/>
      <c r="AM120" s="357"/>
      <c r="AN120" s="39"/>
      <c r="AO120" s="39"/>
      <c r="AP120" s="39"/>
      <c r="AQ120" s="39"/>
      <c r="AR120" s="39"/>
      <c r="AS120" s="39"/>
      <c r="AT120" s="39"/>
      <c r="AU120" s="39"/>
      <c r="AV120" s="39"/>
      <c r="AW120" s="39"/>
      <c r="AX120" s="39"/>
      <c r="AY120" s="39"/>
      <c r="AZ120" s="39"/>
      <c r="BA120" s="39"/>
    </row>
    <row r="121" spans="1:53" s="41" customFormat="1" ht="63.75" customHeight="1" x14ac:dyDescent="0.25">
      <c r="A121" s="302"/>
      <c r="B121" s="425"/>
      <c r="C121" s="425"/>
      <c r="D121" s="425"/>
      <c r="E121" s="425"/>
      <c r="F121" s="425"/>
      <c r="G121" s="425"/>
      <c r="H121" s="425"/>
      <c r="I121" s="425"/>
      <c r="J121" s="227" t="s">
        <v>1313</v>
      </c>
      <c r="K121" s="227" t="s">
        <v>108</v>
      </c>
      <c r="L121" s="42">
        <v>140361370</v>
      </c>
      <c r="M121" s="42">
        <v>140361370</v>
      </c>
      <c r="N121" s="227" t="s">
        <v>81</v>
      </c>
      <c r="O121" s="227" t="s">
        <v>56</v>
      </c>
      <c r="P121" s="44" t="s">
        <v>61</v>
      </c>
      <c r="R121" s="426"/>
      <c r="S121" s="73"/>
      <c r="T121" s="24"/>
      <c r="U121" s="25"/>
      <c r="V121" s="427"/>
      <c r="W121" s="27">
        <v>71882324</v>
      </c>
      <c r="X121" s="127"/>
      <c r="Y121" s="27">
        <v>71882324</v>
      </c>
      <c r="Z121" s="27">
        <v>71882324</v>
      </c>
      <c r="AA121" s="27"/>
      <c r="AB121" s="26"/>
      <c r="AC121" s="127"/>
      <c r="AD121" s="127"/>
      <c r="AE121" s="127"/>
      <c r="AF121" s="127"/>
      <c r="AG121" s="127"/>
      <c r="AH121" s="227"/>
      <c r="AI121" s="227"/>
      <c r="AJ121" s="32"/>
      <c r="AK121" s="32"/>
      <c r="AL121" s="424"/>
      <c r="AM121" s="357"/>
      <c r="AN121" s="39"/>
      <c r="AO121" s="39"/>
      <c r="AP121" s="39"/>
      <c r="AQ121" s="39"/>
      <c r="AR121" s="39"/>
      <c r="AS121" s="39"/>
      <c r="AT121" s="39"/>
      <c r="AU121" s="39"/>
      <c r="AV121" s="39"/>
      <c r="AW121" s="39"/>
      <c r="AX121" s="39"/>
      <c r="AY121" s="39"/>
      <c r="AZ121" s="39"/>
      <c r="BA121" s="39"/>
    </row>
    <row r="122" spans="1:53" s="41" customFormat="1" ht="63.75" customHeight="1" x14ac:dyDescent="0.25">
      <c r="A122" s="242"/>
      <c r="B122" s="240"/>
      <c r="C122" s="240"/>
      <c r="D122" s="240"/>
      <c r="E122" s="240"/>
      <c r="F122" s="240"/>
      <c r="G122" s="240"/>
      <c r="H122" s="240"/>
      <c r="I122" s="240"/>
      <c r="J122" s="227" t="s">
        <v>1557</v>
      </c>
      <c r="K122" s="227" t="s">
        <v>108</v>
      </c>
      <c r="L122" s="42">
        <v>210000000</v>
      </c>
      <c r="M122" s="42">
        <v>210000000</v>
      </c>
      <c r="N122" s="227" t="s">
        <v>81</v>
      </c>
      <c r="O122" s="227" t="s">
        <v>56</v>
      </c>
      <c r="P122" s="44" t="s">
        <v>61</v>
      </c>
      <c r="R122" s="334"/>
      <c r="S122" s="73"/>
      <c r="T122" s="24"/>
      <c r="U122" s="25"/>
      <c r="V122" s="243"/>
      <c r="W122" s="27">
        <v>210000000</v>
      </c>
      <c r="X122" s="127"/>
      <c r="Y122" s="27">
        <f t="shared" si="2"/>
        <v>210000000</v>
      </c>
      <c r="Z122" s="27">
        <v>210000000</v>
      </c>
      <c r="AA122" s="27"/>
      <c r="AB122" s="26"/>
      <c r="AC122" s="127"/>
      <c r="AD122" s="127"/>
      <c r="AE122" s="127"/>
      <c r="AF122" s="127"/>
      <c r="AG122" s="127"/>
      <c r="AH122" s="227"/>
      <c r="AI122" s="227"/>
      <c r="AJ122" s="32"/>
      <c r="AK122" s="32"/>
      <c r="AL122" s="424"/>
      <c r="AM122" s="357"/>
      <c r="AN122" s="39"/>
      <c r="AO122" s="39"/>
      <c r="AP122" s="39"/>
      <c r="AQ122" s="39"/>
      <c r="AR122" s="39"/>
      <c r="AS122" s="39"/>
      <c r="AT122" s="39"/>
      <c r="AU122" s="39"/>
      <c r="AV122" s="39"/>
      <c r="AW122" s="39"/>
      <c r="AX122" s="39"/>
      <c r="AY122" s="39"/>
      <c r="AZ122" s="39"/>
      <c r="BA122" s="39"/>
    </row>
    <row r="123" spans="1:53" s="41" customFormat="1" ht="150" customHeight="1" x14ac:dyDescent="0.25">
      <c r="A123" s="223">
        <v>100</v>
      </c>
      <c r="B123" s="227" t="s">
        <v>829</v>
      </c>
      <c r="C123" s="224">
        <v>80101706</v>
      </c>
      <c r="D123" s="126" t="s">
        <v>173</v>
      </c>
      <c r="E123" s="224" t="s">
        <v>125</v>
      </c>
      <c r="F123" s="224">
        <v>1</v>
      </c>
      <c r="G123" s="137" t="s">
        <v>159</v>
      </c>
      <c r="H123" s="138">
        <v>4</v>
      </c>
      <c r="I123" s="408" t="s">
        <v>96</v>
      </c>
      <c r="J123" s="227" t="s">
        <v>129</v>
      </c>
      <c r="K123" s="224" t="s">
        <v>108</v>
      </c>
      <c r="L123" s="54">
        <v>24800000</v>
      </c>
      <c r="M123" s="55">
        <v>24800000</v>
      </c>
      <c r="N123" s="224" t="s">
        <v>81</v>
      </c>
      <c r="O123" s="224" t="s">
        <v>56</v>
      </c>
      <c r="P123" s="22" t="s">
        <v>61</v>
      </c>
      <c r="R123" s="124" t="s">
        <v>370</v>
      </c>
      <c r="S123" s="288" t="s">
        <v>371</v>
      </c>
      <c r="T123" s="118">
        <v>42387</v>
      </c>
      <c r="U123" s="168" t="s">
        <v>372</v>
      </c>
      <c r="V123" s="136" t="s">
        <v>211</v>
      </c>
      <c r="W123" s="92">
        <v>24800000</v>
      </c>
      <c r="X123" s="92"/>
      <c r="Y123" s="92">
        <f t="shared" si="2"/>
        <v>24800000</v>
      </c>
      <c r="Z123" s="92">
        <v>24800000</v>
      </c>
      <c r="AA123" s="136" t="s">
        <v>373</v>
      </c>
      <c r="AB123" s="136" t="s">
        <v>374</v>
      </c>
      <c r="AC123" s="136" t="s">
        <v>349</v>
      </c>
      <c r="AD123" s="136" t="s">
        <v>375</v>
      </c>
      <c r="AE123" s="136" t="s">
        <v>56</v>
      </c>
      <c r="AF123" s="136" t="s">
        <v>56</v>
      </c>
      <c r="AG123" s="136" t="s">
        <v>56</v>
      </c>
      <c r="AH123" s="136" t="s">
        <v>376</v>
      </c>
      <c r="AI123" s="121">
        <v>42387</v>
      </c>
      <c r="AJ123" s="121">
        <v>42507</v>
      </c>
      <c r="AK123" s="136" t="s">
        <v>361</v>
      </c>
      <c r="AL123" s="122" t="s">
        <v>352</v>
      </c>
      <c r="AM123" s="357" t="s">
        <v>56</v>
      </c>
      <c r="AN123" s="289">
        <v>6200000</v>
      </c>
      <c r="AO123" s="289">
        <v>6200000</v>
      </c>
      <c r="AP123" s="409">
        <f>SUBTOTAL(9,AN123:AO123)</f>
        <v>12400000</v>
      </c>
      <c r="AQ123" s="289">
        <v>6200000</v>
      </c>
      <c r="AR123" s="289">
        <v>6200000</v>
      </c>
      <c r="AS123" s="96"/>
      <c r="AT123" s="96"/>
      <c r="AU123" s="96"/>
      <c r="AV123" s="96"/>
      <c r="AW123" s="96"/>
      <c r="AX123" s="96"/>
      <c r="AY123" s="96"/>
      <c r="AZ123" s="96"/>
      <c r="BA123" s="96"/>
    </row>
    <row r="124" spans="1:53" s="41" customFormat="1" ht="165" customHeight="1" x14ac:dyDescent="0.25">
      <c r="A124" s="223">
        <v>101</v>
      </c>
      <c r="B124" s="227" t="s">
        <v>829</v>
      </c>
      <c r="C124" s="224">
        <v>80101706</v>
      </c>
      <c r="D124" s="126" t="s">
        <v>174</v>
      </c>
      <c r="E124" s="224" t="s">
        <v>125</v>
      </c>
      <c r="F124" s="224">
        <v>1</v>
      </c>
      <c r="G124" s="137" t="s">
        <v>159</v>
      </c>
      <c r="H124" s="138">
        <v>4</v>
      </c>
      <c r="I124" s="408" t="s">
        <v>96</v>
      </c>
      <c r="J124" s="227" t="s">
        <v>129</v>
      </c>
      <c r="K124" s="224" t="s">
        <v>108</v>
      </c>
      <c r="L124" s="54">
        <v>24800000</v>
      </c>
      <c r="M124" s="55">
        <v>24800000</v>
      </c>
      <c r="N124" s="224" t="s">
        <v>81</v>
      </c>
      <c r="O124" s="224" t="s">
        <v>56</v>
      </c>
      <c r="P124" s="22" t="s">
        <v>61</v>
      </c>
      <c r="R124" s="124" t="s">
        <v>377</v>
      </c>
      <c r="S124" s="288" t="s">
        <v>378</v>
      </c>
      <c r="T124" s="118">
        <v>42387</v>
      </c>
      <c r="U124" s="168" t="s">
        <v>379</v>
      </c>
      <c r="V124" s="136" t="s">
        <v>211</v>
      </c>
      <c r="W124" s="92">
        <v>24800000</v>
      </c>
      <c r="X124" s="92"/>
      <c r="Y124" s="92">
        <f t="shared" si="2"/>
        <v>24800000</v>
      </c>
      <c r="Z124" s="92">
        <v>24800000</v>
      </c>
      <c r="AA124" s="136" t="s">
        <v>373</v>
      </c>
      <c r="AB124" s="136" t="s">
        <v>380</v>
      </c>
      <c r="AC124" s="136" t="s">
        <v>349</v>
      </c>
      <c r="AD124" s="136" t="s">
        <v>381</v>
      </c>
      <c r="AE124" s="136" t="s">
        <v>56</v>
      </c>
      <c r="AF124" s="136" t="s">
        <v>56</v>
      </c>
      <c r="AG124" s="136" t="s">
        <v>56</v>
      </c>
      <c r="AH124" s="136" t="s">
        <v>376</v>
      </c>
      <c r="AI124" s="121">
        <v>42387</v>
      </c>
      <c r="AJ124" s="121">
        <v>42507</v>
      </c>
      <c r="AK124" s="136" t="s">
        <v>361</v>
      </c>
      <c r="AL124" s="122" t="s">
        <v>352</v>
      </c>
      <c r="AM124" s="357" t="s">
        <v>56</v>
      </c>
      <c r="AN124" s="358">
        <v>6200000</v>
      </c>
      <c r="AO124" s="358">
        <v>6200000</v>
      </c>
      <c r="AP124" s="409">
        <f>SUBTOTAL(9,AN124:AO124)</f>
        <v>12400000</v>
      </c>
      <c r="AQ124" s="358">
        <v>6200000</v>
      </c>
      <c r="AR124" s="358">
        <v>6200000</v>
      </c>
      <c r="AS124" s="96"/>
      <c r="AT124" s="96"/>
      <c r="AU124" s="96"/>
      <c r="AV124" s="96"/>
      <c r="AW124" s="96"/>
      <c r="AX124" s="96"/>
      <c r="AY124" s="96"/>
      <c r="AZ124" s="96"/>
      <c r="BA124" s="96"/>
    </row>
    <row r="125" spans="1:53" s="41" customFormat="1" ht="135" customHeight="1" x14ac:dyDescent="0.25">
      <c r="A125" s="223">
        <v>102</v>
      </c>
      <c r="B125" s="227" t="s">
        <v>829</v>
      </c>
      <c r="C125" s="227">
        <v>80101706</v>
      </c>
      <c r="D125" s="123" t="s">
        <v>181</v>
      </c>
      <c r="E125" s="227" t="s">
        <v>125</v>
      </c>
      <c r="F125" s="224">
        <v>1</v>
      </c>
      <c r="G125" s="225" t="s">
        <v>159</v>
      </c>
      <c r="H125" s="138">
        <v>4</v>
      </c>
      <c r="I125" s="408" t="s">
        <v>96</v>
      </c>
      <c r="J125" s="227" t="s">
        <v>129</v>
      </c>
      <c r="K125" s="227" t="s">
        <v>108</v>
      </c>
      <c r="L125" s="42">
        <v>20000000</v>
      </c>
      <c r="M125" s="55">
        <v>20000000</v>
      </c>
      <c r="N125" s="227" t="s">
        <v>81</v>
      </c>
      <c r="O125" s="227" t="s">
        <v>56</v>
      </c>
      <c r="P125" s="44" t="s">
        <v>61</v>
      </c>
      <c r="Q125" s="402"/>
      <c r="R125" s="124" t="s">
        <v>419</v>
      </c>
      <c r="S125" s="124" t="s">
        <v>420</v>
      </c>
      <c r="T125" s="25">
        <v>42395</v>
      </c>
      <c r="U125" s="26" t="s">
        <v>421</v>
      </c>
      <c r="V125" s="127" t="s">
        <v>211</v>
      </c>
      <c r="W125" s="27">
        <v>20000000</v>
      </c>
      <c r="X125" s="27"/>
      <c r="Y125" s="92">
        <f t="shared" si="2"/>
        <v>20000000</v>
      </c>
      <c r="Z125" s="92">
        <v>20000000</v>
      </c>
      <c r="AA125" s="127" t="s">
        <v>422</v>
      </c>
      <c r="AB125" s="127" t="s">
        <v>630</v>
      </c>
      <c r="AC125" s="127" t="s">
        <v>349</v>
      </c>
      <c r="AD125" s="127" t="s">
        <v>631</v>
      </c>
      <c r="AE125" s="127" t="s">
        <v>56</v>
      </c>
      <c r="AF125" s="127" t="s">
        <v>56</v>
      </c>
      <c r="AG125" s="127" t="s">
        <v>56</v>
      </c>
      <c r="AH125" s="127" t="s">
        <v>376</v>
      </c>
      <c r="AI125" s="321">
        <v>42395</v>
      </c>
      <c r="AJ125" s="321">
        <v>42515</v>
      </c>
      <c r="AK125" s="127" t="s">
        <v>361</v>
      </c>
      <c r="AL125" s="324" t="s">
        <v>352</v>
      </c>
      <c r="AM125" s="357" t="s">
        <v>56</v>
      </c>
      <c r="AN125" s="289">
        <v>5000000</v>
      </c>
      <c r="AO125" s="289">
        <v>5000000</v>
      </c>
      <c r="AP125" s="409">
        <f>SUBTOTAL(9,AN125:AO125)</f>
        <v>10000000</v>
      </c>
      <c r="AQ125" s="289">
        <v>5000000</v>
      </c>
      <c r="AR125" s="410">
        <v>5000000</v>
      </c>
      <c r="AS125" s="96"/>
      <c r="AT125" s="96"/>
      <c r="AU125" s="96"/>
      <c r="AV125" s="96"/>
      <c r="AW125" s="96"/>
      <c r="AX125" s="96"/>
      <c r="AY125" s="96"/>
      <c r="AZ125" s="96"/>
      <c r="BA125" s="96"/>
    </row>
    <row r="126" spans="1:53" s="41" customFormat="1" ht="75" customHeight="1" x14ac:dyDescent="0.25">
      <c r="A126" s="223">
        <v>103</v>
      </c>
      <c r="B126" s="227" t="s">
        <v>829</v>
      </c>
      <c r="C126" s="227">
        <v>80101706</v>
      </c>
      <c r="D126" s="123" t="s">
        <v>182</v>
      </c>
      <c r="E126" s="227" t="s">
        <v>125</v>
      </c>
      <c r="F126" s="224">
        <v>1</v>
      </c>
      <c r="G126" s="225" t="s">
        <v>165</v>
      </c>
      <c r="H126" s="138">
        <v>4</v>
      </c>
      <c r="I126" s="58" t="s">
        <v>77</v>
      </c>
      <c r="J126" s="227" t="s">
        <v>129</v>
      </c>
      <c r="K126" s="227" t="s">
        <v>108</v>
      </c>
      <c r="L126" s="42">
        <v>20000000</v>
      </c>
      <c r="M126" s="55">
        <v>20000000</v>
      </c>
      <c r="N126" s="227" t="s">
        <v>81</v>
      </c>
      <c r="O126" s="227" t="s">
        <v>56</v>
      </c>
      <c r="P126" s="44" t="s">
        <v>61</v>
      </c>
      <c r="Q126" s="402"/>
      <c r="R126" s="124" t="s">
        <v>1361</v>
      </c>
      <c r="S126" s="288" t="s">
        <v>1362</v>
      </c>
      <c r="T126" s="118">
        <v>42538</v>
      </c>
      <c r="U126" s="168" t="s">
        <v>1363</v>
      </c>
      <c r="V126" s="136" t="s">
        <v>211</v>
      </c>
      <c r="W126" s="398">
        <v>20000000</v>
      </c>
      <c r="X126" s="127"/>
      <c r="Y126" s="92">
        <f t="shared" si="2"/>
        <v>20000000</v>
      </c>
      <c r="Z126" s="92">
        <v>20000000</v>
      </c>
      <c r="AA126" s="168" t="s">
        <v>1364</v>
      </c>
      <c r="AB126" s="136" t="s">
        <v>1365</v>
      </c>
      <c r="AC126" s="136" t="s">
        <v>349</v>
      </c>
      <c r="AD126" s="127" t="s">
        <v>1366</v>
      </c>
      <c r="AE126" s="136" t="s">
        <v>56</v>
      </c>
      <c r="AF126" s="136" t="s">
        <v>56</v>
      </c>
      <c r="AG126" s="136" t="s">
        <v>56</v>
      </c>
      <c r="AH126" s="136" t="s">
        <v>1367</v>
      </c>
      <c r="AI126" s="121">
        <v>42538</v>
      </c>
      <c r="AJ126" s="121">
        <v>42690</v>
      </c>
      <c r="AK126" s="136" t="s">
        <v>1368</v>
      </c>
      <c r="AL126" s="92" t="s">
        <v>1296</v>
      </c>
      <c r="AM126" s="68" t="s">
        <v>56</v>
      </c>
      <c r="AN126" s="29" t="s">
        <v>56</v>
      </c>
      <c r="AO126" s="29" t="s">
        <v>56</v>
      </c>
      <c r="AP126" s="29" t="s">
        <v>56</v>
      </c>
      <c r="AQ126" s="29" t="s">
        <v>56</v>
      </c>
      <c r="AR126" s="29" t="s">
        <v>56</v>
      </c>
      <c r="AS126" s="29" t="s">
        <v>56</v>
      </c>
      <c r="AT126" s="29"/>
      <c r="AU126" s="29"/>
      <c r="AV126" s="29"/>
      <c r="AW126" s="29"/>
      <c r="AX126" s="29"/>
      <c r="AY126" s="29"/>
      <c r="AZ126" s="29"/>
      <c r="BA126" s="29"/>
    </row>
    <row r="127" spans="1:53" s="41" customFormat="1" ht="135" customHeight="1" x14ac:dyDescent="0.25">
      <c r="A127" s="223">
        <v>104</v>
      </c>
      <c r="B127" s="227" t="s">
        <v>829</v>
      </c>
      <c r="C127" s="227">
        <v>80101706</v>
      </c>
      <c r="D127" s="123" t="s">
        <v>175</v>
      </c>
      <c r="E127" s="227" t="s">
        <v>125</v>
      </c>
      <c r="F127" s="224">
        <v>1</v>
      </c>
      <c r="G127" s="225" t="s">
        <v>159</v>
      </c>
      <c r="H127" s="138">
        <v>2</v>
      </c>
      <c r="I127" s="408" t="s">
        <v>96</v>
      </c>
      <c r="J127" s="227" t="s">
        <v>129</v>
      </c>
      <c r="K127" s="227" t="s">
        <v>108</v>
      </c>
      <c r="L127" s="42">
        <v>16400000</v>
      </c>
      <c r="M127" s="55">
        <v>16400000</v>
      </c>
      <c r="N127" s="227" t="s">
        <v>81</v>
      </c>
      <c r="O127" s="227" t="s">
        <v>56</v>
      </c>
      <c r="P127" s="44" t="s">
        <v>61</v>
      </c>
      <c r="Q127" s="402"/>
      <c r="R127" s="124" t="s">
        <v>423</v>
      </c>
      <c r="S127" s="124" t="s">
        <v>424</v>
      </c>
      <c r="T127" s="25">
        <v>42395</v>
      </c>
      <c r="U127" s="26" t="s">
        <v>425</v>
      </c>
      <c r="V127" s="127" t="s">
        <v>211</v>
      </c>
      <c r="W127" s="27">
        <v>16400000</v>
      </c>
      <c r="X127" s="27"/>
      <c r="Y127" s="92">
        <f t="shared" si="2"/>
        <v>16400000</v>
      </c>
      <c r="Z127" s="92">
        <v>16400000</v>
      </c>
      <c r="AA127" s="127" t="s">
        <v>426</v>
      </c>
      <c r="AB127" s="127" t="s">
        <v>632</v>
      </c>
      <c r="AC127" s="127" t="s">
        <v>349</v>
      </c>
      <c r="AD127" s="127" t="s">
        <v>633</v>
      </c>
      <c r="AE127" s="127" t="s">
        <v>56</v>
      </c>
      <c r="AF127" s="127" t="s">
        <v>56</v>
      </c>
      <c r="AG127" s="127" t="s">
        <v>56</v>
      </c>
      <c r="AH127" s="127" t="s">
        <v>216</v>
      </c>
      <c r="AI127" s="321">
        <v>42395</v>
      </c>
      <c r="AJ127" s="321">
        <v>42454</v>
      </c>
      <c r="AK127" s="127" t="s">
        <v>634</v>
      </c>
      <c r="AL127" s="324" t="s">
        <v>352</v>
      </c>
      <c r="AM127" s="357" t="s">
        <v>56</v>
      </c>
      <c r="AN127" s="289">
        <v>8200000</v>
      </c>
      <c r="AO127" s="289">
        <v>8200000</v>
      </c>
      <c r="AP127" s="96"/>
      <c r="AQ127" s="96"/>
      <c r="AR127" s="96"/>
      <c r="AS127" s="96"/>
      <c r="AT127" s="96"/>
      <c r="AU127" s="96"/>
      <c r="AV127" s="96"/>
      <c r="AW127" s="96"/>
      <c r="AX127" s="96"/>
      <c r="AY127" s="96"/>
      <c r="AZ127" s="96"/>
      <c r="BA127" s="96"/>
    </row>
    <row r="128" spans="1:53" s="41" customFormat="1" ht="104.25" customHeight="1" x14ac:dyDescent="0.25">
      <c r="A128" s="223">
        <v>105</v>
      </c>
      <c r="B128" s="227" t="s">
        <v>829</v>
      </c>
      <c r="C128" s="227">
        <v>80101706</v>
      </c>
      <c r="D128" s="123" t="s">
        <v>176</v>
      </c>
      <c r="E128" s="227" t="s">
        <v>125</v>
      </c>
      <c r="F128" s="224">
        <v>1</v>
      </c>
      <c r="G128" s="225" t="s">
        <v>159</v>
      </c>
      <c r="H128" s="138">
        <v>2</v>
      </c>
      <c r="I128" s="408" t="s">
        <v>96</v>
      </c>
      <c r="J128" s="227" t="s">
        <v>129</v>
      </c>
      <c r="K128" s="227" t="s">
        <v>108</v>
      </c>
      <c r="L128" s="42">
        <v>8000000</v>
      </c>
      <c r="M128" s="55">
        <v>8000000</v>
      </c>
      <c r="N128" s="227" t="s">
        <v>81</v>
      </c>
      <c r="O128" s="227" t="s">
        <v>56</v>
      </c>
      <c r="P128" s="44" t="s">
        <v>61</v>
      </c>
      <c r="Q128" s="402"/>
      <c r="R128" s="124" t="s">
        <v>486</v>
      </c>
      <c r="S128" s="124" t="s">
        <v>487</v>
      </c>
      <c r="T128" s="25">
        <v>42398</v>
      </c>
      <c r="U128" s="26" t="s">
        <v>488</v>
      </c>
      <c r="V128" s="127" t="s">
        <v>211</v>
      </c>
      <c r="W128" s="27">
        <v>8000000</v>
      </c>
      <c r="X128" s="27"/>
      <c r="Y128" s="92">
        <f t="shared" si="2"/>
        <v>8000000</v>
      </c>
      <c r="Z128" s="92">
        <v>8000000</v>
      </c>
      <c r="AA128" s="127" t="s">
        <v>489</v>
      </c>
      <c r="AB128" s="127" t="s">
        <v>490</v>
      </c>
      <c r="AC128" s="127" t="s">
        <v>349</v>
      </c>
      <c r="AD128" s="127" t="s">
        <v>635</v>
      </c>
      <c r="AE128" s="127" t="s">
        <v>56</v>
      </c>
      <c r="AF128" s="127" t="s">
        <v>56</v>
      </c>
      <c r="AG128" s="127" t="s">
        <v>56</v>
      </c>
      <c r="AH128" s="127" t="s">
        <v>216</v>
      </c>
      <c r="AI128" s="321">
        <v>42398</v>
      </c>
      <c r="AJ128" s="321">
        <v>42457</v>
      </c>
      <c r="AK128" s="127" t="s">
        <v>361</v>
      </c>
      <c r="AL128" s="324" t="s">
        <v>352</v>
      </c>
      <c r="AM128" s="68" t="s">
        <v>56</v>
      </c>
      <c r="AN128" s="68" t="s">
        <v>56</v>
      </c>
      <c r="AO128" s="68" t="s">
        <v>56</v>
      </c>
      <c r="AP128" s="68" t="s">
        <v>56</v>
      </c>
      <c r="AQ128" s="289">
        <v>4000000</v>
      </c>
      <c r="AR128" s="289">
        <v>4000000</v>
      </c>
      <c r="AS128" s="29"/>
      <c r="AT128" s="29"/>
      <c r="AU128" s="29"/>
      <c r="AV128" s="29"/>
      <c r="AW128" s="29"/>
      <c r="AX128" s="29"/>
      <c r="AY128" s="29"/>
      <c r="AZ128" s="29"/>
      <c r="BA128" s="29"/>
    </row>
    <row r="129" spans="1:53" s="41" customFormat="1" ht="93.75" customHeight="1" x14ac:dyDescent="0.25">
      <c r="A129" s="223">
        <v>106</v>
      </c>
      <c r="B129" s="227" t="s">
        <v>829</v>
      </c>
      <c r="C129" s="227">
        <v>80101706</v>
      </c>
      <c r="D129" s="123" t="s">
        <v>177</v>
      </c>
      <c r="E129" s="227" t="s">
        <v>125</v>
      </c>
      <c r="F129" s="224">
        <v>1</v>
      </c>
      <c r="G129" s="225" t="s">
        <v>161</v>
      </c>
      <c r="H129" s="138">
        <v>24</v>
      </c>
      <c r="I129" s="58" t="s">
        <v>89</v>
      </c>
      <c r="J129" s="227" t="s">
        <v>129</v>
      </c>
      <c r="K129" s="227" t="s">
        <v>108</v>
      </c>
      <c r="L129" s="42">
        <v>6560709</v>
      </c>
      <c r="M129" s="55">
        <v>6560709</v>
      </c>
      <c r="N129" s="227" t="s">
        <v>81</v>
      </c>
      <c r="O129" s="227" t="s">
        <v>56</v>
      </c>
      <c r="P129" s="44" t="s">
        <v>61</v>
      </c>
      <c r="Q129" s="402"/>
      <c r="R129" s="124" t="s">
        <v>1150</v>
      </c>
      <c r="S129" s="124" t="s">
        <v>1151</v>
      </c>
      <c r="T129" s="25">
        <v>42478</v>
      </c>
      <c r="U129" s="186" t="s">
        <v>1152</v>
      </c>
      <c r="V129" s="127" t="s">
        <v>451</v>
      </c>
      <c r="W129" s="312">
        <v>5510000</v>
      </c>
      <c r="X129" s="127"/>
      <c r="Y129" s="92">
        <f t="shared" si="2"/>
        <v>5510000</v>
      </c>
      <c r="Z129" s="92">
        <v>5510000</v>
      </c>
      <c r="AA129" s="136" t="s">
        <v>1153</v>
      </c>
      <c r="AB129" s="136" t="s">
        <v>1154</v>
      </c>
      <c r="AC129" s="136" t="s">
        <v>349</v>
      </c>
      <c r="AD129" s="127" t="s">
        <v>1155</v>
      </c>
      <c r="AE129" s="136" t="s">
        <v>56</v>
      </c>
      <c r="AF129" s="136" t="s">
        <v>56</v>
      </c>
      <c r="AG129" s="136" t="s">
        <v>56</v>
      </c>
      <c r="AH129" s="120" t="s">
        <v>1156</v>
      </c>
      <c r="AI129" s="121">
        <v>42479</v>
      </c>
      <c r="AJ129" s="121">
        <v>42843</v>
      </c>
      <c r="AK129" s="136" t="s">
        <v>361</v>
      </c>
      <c r="AL129" s="92" t="s">
        <v>352</v>
      </c>
      <c r="AM129" s="68" t="s">
        <v>56</v>
      </c>
      <c r="AN129" s="68" t="s">
        <v>56</v>
      </c>
      <c r="AO129" s="68" t="s">
        <v>56</v>
      </c>
      <c r="AP129" s="68" t="s">
        <v>56</v>
      </c>
      <c r="AQ129" s="68" t="s">
        <v>56</v>
      </c>
      <c r="AR129" s="68" t="s">
        <v>56</v>
      </c>
      <c r="AS129" s="29">
        <v>5510000</v>
      </c>
      <c r="AT129" s="29"/>
      <c r="AU129" s="29"/>
      <c r="AV129" s="29"/>
      <c r="AW129" s="29"/>
      <c r="AX129" s="29"/>
      <c r="AY129" s="29"/>
      <c r="AZ129" s="29"/>
      <c r="BA129" s="29"/>
    </row>
    <row r="130" spans="1:53" s="41" customFormat="1" ht="75" customHeight="1" x14ac:dyDescent="0.25">
      <c r="A130" s="223">
        <v>107</v>
      </c>
      <c r="B130" s="227" t="s">
        <v>826</v>
      </c>
      <c r="C130" s="227">
        <v>80101706</v>
      </c>
      <c r="D130" s="114" t="s">
        <v>191</v>
      </c>
      <c r="E130" s="227" t="s">
        <v>76</v>
      </c>
      <c r="F130" s="224">
        <v>1</v>
      </c>
      <c r="G130" s="225" t="s">
        <v>166</v>
      </c>
      <c r="H130" s="138" t="s">
        <v>491</v>
      </c>
      <c r="I130" s="227" t="s">
        <v>184</v>
      </c>
      <c r="J130" s="227" t="s">
        <v>105</v>
      </c>
      <c r="K130" s="227" t="s">
        <v>55</v>
      </c>
      <c r="L130" s="42">
        <v>17000000</v>
      </c>
      <c r="M130" s="43">
        <v>17000000</v>
      </c>
      <c r="N130" s="227" t="s">
        <v>81</v>
      </c>
      <c r="O130" s="227" t="s">
        <v>56</v>
      </c>
      <c r="P130" s="44" t="s">
        <v>185</v>
      </c>
      <c r="Q130" s="174"/>
      <c r="R130" s="288" t="s">
        <v>548</v>
      </c>
      <c r="S130" s="288" t="s">
        <v>549</v>
      </c>
      <c r="T130" s="118">
        <v>42408</v>
      </c>
      <c r="U130" s="116" t="s">
        <v>550</v>
      </c>
      <c r="V130" s="136" t="s">
        <v>211</v>
      </c>
      <c r="W130" s="92">
        <v>13500000</v>
      </c>
      <c r="X130" s="27"/>
      <c r="Y130" s="92">
        <f t="shared" si="2"/>
        <v>13500000</v>
      </c>
      <c r="Z130" s="92">
        <v>13500000</v>
      </c>
      <c r="AA130" s="136" t="s">
        <v>551</v>
      </c>
      <c r="AB130" s="136" t="s">
        <v>552</v>
      </c>
      <c r="AC130" s="136" t="s">
        <v>35</v>
      </c>
      <c r="AD130" s="136" t="s">
        <v>553</v>
      </c>
      <c r="AE130" s="136" t="s">
        <v>56</v>
      </c>
      <c r="AF130" s="136" t="s">
        <v>56</v>
      </c>
      <c r="AG130" s="136" t="s">
        <v>56</v>
      </c>
      <c r="AH130" s="136" t="s">
        <v>554</v>
      </c>
      <c r="AI130" s="121">
        <v>42408</v>
      </c>
      <c r="AJ130" s="121">
        <v>42558</v>
      </c>
      <c r="AK130" s="136" t="s">
        <v>555</v>
      </c>
      <c r="AL130" s="122" t="s">
        <v>556</v>
      </c>
      <c r="AM130" s="357" t="s">
        <v>56</v>
      </c>
      <c r="AN130" s="289">
        <v>2700000</v>
      </c>
      <c r="AO130" s="289">
        <v>2700000</v>
      </c>
      <c r="AP130" s="56">
        <f>SUBTOTAL(9,AN130:AO130)</f>
        <v>5400000</v>
      </c>
      <c r="AQ130" s="357" t="s">
        <v>56</v>
      </c>
      <c r="AR130" s="289">
        <v>2700000</v>
      </c>
      <c r="AS130" s="289">
        <v>2700000</v>
      </c>
      <c r="AT130" s="56">
        <f>SUBTOTAL(9,AR130:AS130)</f>
        <v>5400000</v>
      </c>
      <c r="AU130" s="289">
        <v>2700000</v>
      </c>
      <c r="AV130" s="29"/>
      <c r="AW130" s="29"/>
      <c r="AX130" s="29"/>
      <c r="AY130" s="29"/>
      <c r="AZ130" s="29"/>
      <c r="BA130" s="29"/>
    </row>
    <row r="131" spans="1:53" s="41" customFormat="1" ht="72.75" customHeight="1" x14ac:dyDescent="0.25">
      <c r="A131" s="100">
        <v>109</v>
      </c>
      <c r="B131" s="224" t="s">
        <v>822</v>
      </c>
      <c r="C131" s="227">
        <v>56101708</v>
      </c>
      <c r="D131" s="116" t="s">
        <v>721</v>
      </c>
      <c r="E131" s="227" t="s">
        <v>76</v>
      </c>
      <c r="F131" s="224">
        <v>1</v>
      </c>
      <c r="G131" s="225" t="s">
        <v>163</v>
      </c>
      <c r="H131" s="138">
        <v>2</v>
      </c>
      <c r="I131" s="227" t="s">
        <v>1344</v>
      </c>
      <c r="J131" s="227" t="s">
        <v>432</v>
      </c>
      <c r="K131" s="227" t="s">
        <v>108</v>
      </c>
      <c r="L131" s="42">
        <v>64500000</v>
      </c>
      <c r="M131" s="43">
        <v>64500000</v>
      </c>
      <c r="N131" s="227" t="s">
        <v>81</v>
      </c>
      <c r="O131" s="227" t="s">
        <v>56</v>
      </c>
      <c r="P131" s="21" t="s">
        <v>1331</v>
      </c>
      <c r="Q131" s="428"/>
      <c r="R131" s="75"/>
      <c r="S131" s="73"/>
      <c r="T131" s="24"/>
      <c r="U131" s="25"/>
      <c r="V131" s="26"/>
      <c r="W131" s="127"/>
      <c r="X131" s="127"/>
      <c r="Y131" s="92">
        <f t="shared" si="2"/>
        <v>0</v>
      </c>
      <c r="Z131" s="92">
        <v>0</v>
      </c>
      <c r="AA131" s="27"/>
      <c r="AB131" s="26"/>
      <c r="AC131" s="127"/>
      <c r="AD131" s="127"/>
      <c r="AE131" s="127"/>
      <c r="AF131" s="127"/>
      <c r="AG131" s="127"/>
      <c r="AH131" s="224"/>
      <c r="AI131" s="224"/>
      <c r="AJ131" s="28"/>
      <c r="AK131" s="28"/>
      <c r="AL131" s="70"/>
      <c r="AM131" s="68"/>
      <c r="AN131" s="29"/>
      <c r="AO131" s="29"/>
      <c r="AP131" s="29"/>
      <c r="AQ131" s="29"/>
      <c r="AR131" s="29"/>
      <c r="AS131" s="29"/>
      <c r="AT131" s="29"/>
      <c r="AU131" s="29"/>
      <c r="AV131" s="29"/>
      <c r="AW131" s="29"/>
      <c r="AX131" s="29"/>
      <c r="AY131" s="29"/>
      <c r="AZ131" s="29"/>
      <c r="BA131" s="29"/>
    </row>
    <row r="132" spans="1:53" s="41" customFormat="1" ht="86.25" customHeight="1" x14ac:dyDescent="0.25">
      <c r="A132" s="100">
        <v>110</v>
      </c>
      <c r="B132" s="224" t="s">
        <v>822</v>
      </c>
      <c r="C132" s="227">
        <v>80101706</v>
      </c>
      <c r="D132" s="116" t="s">
        <v>1534</v>
      </c>
      <c r="E132" s="227" t="s">
        <v>95</v>
      </c>
      <c r="F132" s="224">
        <v>1</v>
      </c>
      <c r="G132" s="225" t="s">
        <v>165</v>
      </c>
      <c r="H132" s="138">
        <v>12</v>
      </c>
      <c r="I132" s="227" t="s">
        <v>1332</v>
      </c>
      <c r="J132" s="227" t="s">
        <v>432</v>
      </c>
      <c r="K132" s="227" t="s">
        <v>108</v>
      </c>
      <c r="L132" s="42">
        <v>850000000</v>
      </c>
      <c r="M132" s="43">
        <v>850000000</v>
      </c>
      <c r="N132" s="227" t="s">
        <v>81</v>
      </c>
      <c r="O132" s="227" t="s">
        <v>56</v>
      </c>
      <c r="P132" s="21" t="s">
        <v>1331</v>
      </c>
      <c r="Q132" s="428"/>
      <c r="R132" s="124" t="s">
        <v>1535</v>
      </c>
      <c r="S132" s="311" t="s">
        <v>1624</v>
      </c>
      <c r="T132" s="25">
        <v>42551</v>
      </c>
      <c r="U132" s="26" t="s">
        <v>1628</v>
      </c>
      <c r="V132" s="127" t="s">
        <v>1623</v>
      </c>
      <c r="W132" s="312">
        <v>850000000</v>
      </c>
      <c r="X132" s="127"/>
      <c r="Y132" s="92">
        <f t="shared" si="2"/>
        <v>850000000</v>
      </c>
      <c r="Z132" s="92">
        <v>850000000</v>
      </c>
      <c r="AA132" s="168" t="s">
        <v>1622</v>
      </c>
      <c r="AB132" s="136" t="s">
        <v>1621</v>
      </c>
      <c r="AC132" s="136" t="s">
        <v>1620</v>
      </c>
      <c r="AD132" s="127" t="s">
        <v>1619</v>
      </c>
      <c r="AE132" s="136" t="s">
        <v>56</v>
      </c>
      <c r="AF132" s="136" t="s">
        <v>56</v>
      </c>
      <c r="AG132" s="136" t="s">
        <v>56</v>
      </c>
      <c r="AH132" s="168" t="s">
        <v>1618</v>
      </c>
      <c r="AI132" s="121">
        <v>42551</v>
      </c>
      <c r="AJ132" s="121">
        <v>42915</v>
      </c>
      <c r="AK132" s="136" t="s">
        <v>1617</v>
      </c>
      <c r="AL132" s="92" t="s">
        <v>1616</v>
      </c>
      <c r="AM132" s="68" t="s">
        <v>56</v>
      </c>
      <c r="AN132" s="68" t="s">
        <v>56</v>
      </c>
      <c r="AO132" s="68" t="s">
        <v>56</v>
      </c>
      <c r="AP132" s="68" t="s">
        <v>56</v>
      </c>
      <c r="AQ132" s="68" t="s">
        <v>56</v>
      </c>
      <c r="AR132" s="68" t="s">
        <v>56</v>
      </c>
      <c r="AS132" s="68" t="s">
        <v>56</v>
      </c>
      <c r="AT132" s="68" t="s">
        <v>56</v>
      </c>
      <c r="AU132" s="29">
        <v>450000000</v>
      </c>
      <c r="AV132" s="29"/>
      <c r="AW132" s="29"/>
      <c r="AX132" s="29"/>
      <c r="AY132" s="29"/>
      <c r="AZ132" s="29"/>
      <c r="BA132" s="29"/>
    </row>
    <row r="133" spans="1:53" s="41" customFormat="1" ht="120" customHeight="1" x14ac:dyDescent="0.25">
      <c r="A133" s="223">
        <v>111</v>
      </c>
      <c r="B133" s="227" t="s">
        <v>830</v>
      </c>
      <c r="C133" s="227">
        <v>80101706</v>
      </c>
      <c r="D133" s="123" t="s">
        <v>492</v>
      </c>
      <c r="E133" s="227" t="s">
        <v>125</v>
      </c>
      <c r="F133" s="224">
        <v>1</v>
      </c>
      <c r="G133" s="225" t="s">
        <v>166</v>
      </c>
      <c r="H133" s="138" t="s">
        <v>493</v>
      </c>
      <c r="I133" s="161" t="s">
        <v>96</v>
      </c>
      <c r="J133" s="227" t="s">
        <v>127</v>
      </c>
      <c r="K133" s="227" t="s">
        <v>108</v>
      </c>
      <c r="L133" s="42">
        <v>17000000</v>
      </c>
      <c r="M133" s="43">
        <v>17000000</v>
      </c>
      <c r="N133" s="227" t="s">
        <v>81</v>
      </c>
      <c r="O133" s="227" t="s">
        <v>56</v>
      </c>
      <c r="P133" s="21" t="s">
        <v>126</v>
      </c>
      <c r="R133" s="124" t="s">
        <v>557</v>
      </c>
      <c r="S133" s="124" t="s">
        <v>558</v>
      </c>
      <c r="T133" s="25">
        <v>42408</v>
      </c>
      <c r="U133" s="186" t="s">
        <v>559</v>
      </c>
      <c r="V133" s="127" t="s">
        <v>211</v>
      </c>
      <c r="W133" s="27">
        <v>17000000</v>
      </c>
      <c r="X133" s="27"/>
      <c r="Y133" s="92">
        <f t="shared" si="2"/>
        <v>17000000</v>
      </c>
      <c r="Z133" s="92">
        <v>17000000</v>
      </c>
      <c r="AA133" s="127" t="s">
        <v>560</v>
      </c>
      <c r="AB133" s="127" t="s">
        <v>561</v>
      </c>
      <c r="AC133" s="127" t="s">
        <v>224</v>
      </c>
      <c r="AD133" s="127" t="s">
        <v>562</v>
      </c>
      <c r="AE133" s="127" t="s">
        <v>56</v>
      </c>
      <c r="AF133" s="127" t="s">
        <v>56</v>
      </c>
      <c r="AG133" s="127" t="s">
        <v>56</v>
      </c>
      <c r="AH133" s="127" t="s">
        <v>216</v>
      </c>
      <c r="AI133" s="321">
        <v>42408</v>
      </c>
      <c r="AJ133" s="321">
        <v>42467</v>
      </c>
      <c r="AK133" s="127" t="s">
        <v>563</v>
      </c>
      <c r="AL133" s="324" t="s">
        <v>564</v>
      </c>
      <c r="AM133" s="357" t="s">
        <v>56</v>
      </c>
      <c r="AN133" s="358">
        <v>8500000</v>
      </c>
      <c r="AO133" s="358">
        <v>8500000</v>
      </c>
      <c r="AP133" s="29"/>
      <c r="AQ133" s="29"/>
      <c r="AR133" s="29"/>
      <c r="AS133" s="29"/>
      <c r="AT133" s="29"/>
      <c r="AU133" s="29"/>
      <c r="AV133" s="29"/>
      <c r="AW133" s="29"/>
      <c r="AX133" s="29"/>
      <c r="AY133" s="29"/>
      <c r="AZ133" s="29"/>
      <c r="BA133" s="29"/>
    </row>
    <row r="134" spans="1:53" s="41" customFormat="1" ht="175.5" customHeight="1" x14ac:dyDescent="0.25">
      <c r="A134" s="100">
        <v>112</v>
      </c>
      <c r="B134" s="101" t="s">
        <v>816</v>
      </c>
      <c r="C134" s="215">
        <v>80101706</v>
      </c>
      <c r="D134" s="429" t="s">
        <v>495</v>
      </c>
      <c r="E134" s="430" t="s">
        <v>95</v>
      </c>
      <c r="F134" s="217">
        <v>1</v>
      </c>
      <c r="G134" s="431" t="s">
        <v>164</v>
      </c>
      <c r="H134" s="222">
        <v>7</v>
      </c>
      <c r="I134" s="166" t="s">
        <v>96</v>
      </c>
      <c r="J134" s="432" t="s">
        <v>496</v>
      </c>
      <c r="K134" s="217" t="s">
        <v>108</v>
      </c>
      <c r="L134" s="172">
        <v>36851864</v>
      </c>
      <c r="M134" s="42">
        <v>36851864</v>
      </c>
      <c r="N134" s="94" t="s">
        <v>81</v>
      </c>
      <c r="O134" s="94" t="s">
        <v>56</v>
      </c>
      <c r="P134" s="14" t="s">
        <v>497</v>
      </c>
      <c r="R134" s="124" t="s">
        <v>1086</v>
      </c>
      <c r="S134" s="124" t="s">
        <v>1087</v>
      </c>
      <c r="T134" s="25">
        <v>42475</v>
      </c>
      <c r="U134" s="186" t="s">
        <v>1088</v>
      </c>
      <c r="V134" s="127" t="s">
        <v>211</v>
      </c>
      <c r="W134" s="312">
        <v>36851864</v>
      </c>
      <c r="X134" s="127"/>
      <c r="Y134" s="92">
        <f t="shared" si="2"/>
        <v>36851864</v>
      </c>
      <c r="Z134" s="92">
        <v>36851864</v>
      </c>
      <c r="AA134" s="136" t="s">
        <v>1089</v>
      </c>
      <c r="AB134" s="136" t="s">
        <v>1090</v>
      </c>
      <c r="AC134" s="136" t="s">
        <v>224</v>
      </c>
      <c r="AD134" s="127"/>
      <c r="AE134" s="136" t="s">
        <v>56</v>
      </c>
      <c r="AF134" s="136" t="s">
        <v>56</v>
      </c>
      <c r="AG134" s="136" t="s">
        <v>56</v>
      </c>
      <c r="AH134" s="120" t="s">
        <v>1091</v>
      </c>
      <c r="AI134" s="121">
        <v>42475</v>
      </c>
      <c r="AJ134" s="121">
        <v>42688</v>
      </c>
      <c r="AK134" s="136" t="s">
        <v>953</v>
      </c>
      <c r="AL134" s="92" t="s">
        <v>651</v>
      </c>
      <c r="AM134" s="40" t="s">
        <v>56</v>
      </c>
      <c r="AN134" s="29" t="s">
        <v>56</v>
      </c>
      <c r="AO134" s="29" t="s">
        <v>56</v>
      </c>
      <c r="AP134" s="29" t="s">
        <v>56</v>
      </c>
      <c r="AQ134" s="29" t="s">
        <v>56</v>
      </c>
      <c r="AR134" s="29">
        <v>5264552</v>
      </c>
      <c r="AS134" s="29">
        <v>5264552</v>
      </c>
      <c r="AT134" s="29"/>
      <c r="AU134" s="29">
        <v>5264552</v>
      </c>
      <c r="AV134" s="29"/>
      <c r="AW134" s="29"/>
      <c r="AX134" s="29"/>
      <c r="AY134" s="29"/>
      <c r="AZ134" s="29"/>
      <c r="BA134" s="29"/>
    </row>
    <row r="135" spans="1:53" s="41" customFormat="1" ht="149.25" customHeight="1" x14ac:dyDescent="0.25">
      <c r="A135" s="100">
        <v>113</v>
      </c>
      <c r="B135" s="101" t="s">
        <v>816</v>
      </c>
      <c r="C135" s="227">
        <v>80101706</v>
      </c>
      <c r="D135" s="125" t="s">
        <v>701</v>
      </c>
      <c r="E135" s="95" t="s">
        <v>95</v>
      </c>
      <c r="F135" s="224">
        <v>1</v>
      </c>
      <c r="G135" s="225" t="s">
        <v>162</v>
      </c>
      <c r="H135" s="138">
        <v>6</v>
      </c>
      <c r="I135" s="21" t="s">
        <v>96</v>
      </c>
      <c r="J135" s="94" t="s">
        <v>496</v>
      </c>
      <c r="K135" s="224" t="s">
        <v>108</v>
      </c>
      <c r="L135" s="42">
        <v>45911790</v>
      </c>
      <c r="M135" s="42">
        <v>45911790</v>
      </c>
      <c r="N135" s="94" t="s">
        <v>81</v>
      </c>
      <c r="O135" s="94" t="s">
        <v>56</v>
      </c>
      <c r="P135" s="14" t="s">
        <v>497</v>
      </c>
      <c r="R135" s="124" t="s">
        <v>1369</v>
      </c>
      <c r="S135" s="124" t="s">
        <v>1370</v>
      </c>
      <c r="T135" s="25">
        <v>42503</v>
      </c>
      <c r="U135" s="186" t="s">
        <v>1371</v>
      </c>
      <c r="V135" s="127" t="s">
        <v>211</v>
      </c>
      <c r="W135" s="312">
        <v>45911790</v>
      </c>
      <c r="X135" s="127"/>
      <c r="Y135" s="92">
        <f t="shared" si="2"/>
        <v>45911790</v>
      </c>
      <c r="Z135" s="92">
        <v>45911790</v>
      </c>
      <c r="AA135" s="301" t="s">
        <v>1372</v>
      </c>
      <c r="AB135" s="136" t="s">
        <v>1373</v>
      </c>
      <c r="AC135" s="136" t="s">
        <v>224</v>
      </c>
      <c r="AD135" s="127" t="s">
        <v>1374</v>
      </c>
      <c r="AE135" s="136" t="s">
        <v>56</v>
      </c>
      <c r="AF135" s="136" t="s">
        <v>56</v>
      </c>
      <c r="AG135" s="136" t="s">
        <v>56</v>
      </c>
      <c r="AH135" s="120" t="s">
        <v>1375</v>
      </c>
      <c r="AI135" s="121">
        <v>42503</v>
      </c>
      <c r="AJ135" s="121">
        <v>42686</v>
      </c>
      <c r="AK135" s="136" t="s">
        <v>1376</v>
      </c>
      <c r="AL135" s="92" t="s">
        <v>651</v>
      </c>
      <c r="AM135" s="40" t="s">
        <v>56</v>
      </c>
      <c r="AN135" s="29" t="s">
        <v>56</v>
      </c>
      <c r="AO135" s="29" t="s">
        <v>56</v>
      </c>
      <c r="AP135" s="29" t="s">
        <v>56</v>
      </c>
      <c r="AQ135" s="29" t="s">
        <v>56</v>
      </c>
      <c r="AR135" s="29" t="s">
        <v>56</v>
      </c>
      <c r="AS135" s="29">
        <v>7651965</v>
      </c>
      <c r="AT135" s="29"/>
      <c r="AU135" s="29">
        <v>7651965</v>
      </c>
      <c r="AV135" s="29">
        <v>7651965</v>
      </c>
      <c r="AW135" s="29"/>
      <c r="AX135" s="29"/>
      <c r="AY135" s="29"/>
      <c r="AZ135" s="29"/>
      <c r="BA135" s="29"/>
    </row>
    <row r="136" spans="1:53" s="41" customFormat="1" ht="149.25" customHeight="1" x14ac:dyDescent="0.25">
      <c r="A136" s="100">
        <v>114</v>
      </c>
      <c r="B136" s="101" t="s">
        <v>816</v>
      </c>
      <c r="C136" s="227">
        <v>80101706</v>
      </c>
      <c r="D136" s="125" t="s">
        <v>702</v>
      </c>
      <c r="E136" s="95" t="s">
        <v>95</v>
      </c>
      <c r="F136" s="224">
        <v>1</v>
      </c>
      <c r="G136" s="225" t="s">
        <v>164</v>
      </c>
      <c r="H136" s="138">
        <v>7</v>
      </c>
      <c r="I136" s="21" t="s">
        <v>96</v>
      </c>
      <c r="J136" s="94" t="s">
        <v>496</v>
      </c>
      <c r="K136" s="224" t="s">
        <v>108</v>
      </c>
      <c r="L136" s="42">
        <v>24500000</v>
      </c>
      <c r="M136" s="42">
        <v>24500000</v>
      </c>
      <c r="N136" s="94" t="s">
        <v>81</v>
      </c>
      <c r="O136" s="94" t="s">
        <v>56</v>
      </c>
      <c r="P136" s="14" t="s">
        <v>497</v>
      </c>
      <c r="R136" s="124" t="s">
        <v>1092</v>
      </c>
      <c r="S136" s="124" t="s">
        <v>1093</v>
      </c>
      <c r="T136" s="25">
        <v>42475</v>
      </c>
      <c r="U136" s="186" t="s">
        <v>1094</v>
      </c>
      <c r="V136" s="127" t="s">
        <v>211</v>
      </c>
      <c r="W136" s="312">
        <v>24500000</v>
      </c>
      <c r="X136" s="127"/>
      <c r="Y136" s="92">
        <f t="shared" si="2"/>
        <v>24500000</v>
      </c>
      <c r="Z136" s="92">
        <v>24500000</v>
      </c>
      <c r="AA136" s="136" t="s">
        <v>1095</v>
      </c>
      <c r="AB136" s="136" t="s">
        <v>1096</v>
      </c>
      <c r="AC136" s="136" t="s">
        <v>224</v>
      </c>
      <c r="AD136" s="127"/>
      <c r="AE136" s="136" t="s">
        <v>56</v>
      </c>
      <c r="AF136" s="136" t="s">
        <v>56</v>
      </c>
      <c r="AG136" s="136" t="s">
        <v>56</v>
      </c>
      <c r="AH136" s="120" t="s">
        <v>1091</v>
      </c>
      <c r="AI136" s="121">
        <v>42475</v>
      </c>
      <c r="AJ136" s="121">
        <v>42688</v>
      </c>
      <c r="AK136" s="136" t="s">
        <v>953</v>
      </c>
      <c r="AL136" s="92" t="s">
        <v>651</v>
      </c>
      <c r="AM136" s="40" t="s">
        <v>56</v>
      </c>
      <c r="AN136" s="29" t="s">
        <v>56</v>
      </c>
      <c r="AO136" s="29" t="s">
        <v>56</v>
      </c>
      <c r="AP136" s="29" t="s">
        <v>56</v>
      </c>
      <c r="AQ136" s="29" t="s">
        <v>56</v>
      </c>
      <c r="AR136" s="29">
        <v>3500000</v>
      </c>
      <c r="AS136" s="29">
        <v>3500000</v>
      </c>
      <c r="AT136" s="29"/>
      <c r="AU136" s="29">
        <v>3500000</v>
      </c>
      <c r="AV136" s="29"/>
      <c r="AW136" s="29"/>
      <c r="AX136" s="29"/>
      <c r="AY136" s="29"/>
      <c r="AZ136" s="29"/>
      <c r="BA136" s="29"/>
    </row>
    <row r="137" spans="1:53" s="41" customFormat="1" ht="175.5" customHeight="1" x14ac:dyDescent="0.25">
      <c r="A137" s="100">
        <v>115</v>
      </c>
      <c r="B137" s="101" t="s">
        <v>816</v>
      </c>
      <c r="C137" s="227">
        <v>80101706</v>
      </c>
      <c r="D137" s="125" t="s">
        <v>498</v>
      </c>
      <c r="E137" s="95" t="s">
        <v>95</v>
      </c>
      <c r="F137" s="224">
        <v>1</v>
      </c>
      <c r="G137" s="225" t="s">
        <v>164</v>
      </c>
      <c r="H137" s="138">
        <v>7</v>
      </c>
      <c r="I137" s="21" t="s">
        <v>96</v>
      </c>
      <c r="J137" s="94" t="s">
        <v>496</v>
      </c>
      <c r="K137" s="224" t="s">
        <v>108</v>
      </c>
      <c r="L137" s="42">
        <v>24500000</v>
      </c>
      <c r="M137" s="42">
        <v>24500000</v>
      </c>
      <c r="N137" s="94" t="s">
        <v>81</v>
      </c>
      <c r="O137" s="94" t="s">
        <v>56</v>
      </c>
      <c r="P137" s="14" t="s">
        <v>497</v>
      </c>
      <c r="R137" s="124" t="s">
        <v>1097</v>
      </c>
      <c r="S137" s="124" t="s">
        <v>1098</v>
      </c>
      <c r="T137" s="25">
        <v>42475</v>
      </c>
      <c r="U137" s="186" t="s">
        <v>1099</v>
      </c>
      <c r="V137" s="127" t="s">
        <v>211</v>
      </c>
      <c r="W137" s="312">
        <v>24500000</v>
      </c>
      <c r="X137" s="127"/>
      <c r="Y137" s="92">
        <f t="shared" si="2"/>
        <v>24500000</v>
      </c>
      <c r="Z137" s="92">
        <v>24500000</v>
      </c>
      <c r="AA137" s="136" t="s">
        <v>1095</v>
      </c>
      <c r="AB137" s="136" t="s">
        <v>1100</v>
      </c>
      <c r="AC137" s="136" t="s">
        <v>224</v>
      </c>
      <c r="AD137" s="127"/>
      <c r="AE137" s="136" t="s">
        <v>56</v>
      </c>
      <c r="AF137" s="136" t="s">
        <v>56</v>
      </c>
      <c r="AG137" s="136" t="s">
        <v>56</v>
      </c>
      <c r="AH137" s="120" t="s">
        <v>1101</v>
      </c>
      <c r="AI137" s="121">
        <v>42475</v>
      </c>
      <c r="AJ137" s="121">
        <v>42688</v>
      </c>
      <c r="AK137" s="136" t="s">
        <v>953</v>
      </c>
      <c r="AL137" s="92" t="s">
        <v>651</v>
      </c>
      <c r="AM137" s="40" t="s">
        <v>56</v>
      </c>
      <c r="AN137" s="29" t="s">
        <v>56</v>
      </c>
      <c r="AO137" s="29" t="s">
        <v>56</v>
      </c>
      <c r="AP137" s="29" t="s">
        <v>56</v>
      </c>
      <c r="AQ137" s="29" t="s">
        <v>56</v>
      </c>
      <c r="AR137" s="289">
        <v>3500000</v>
      </c>
      <c r="AS137" s="420">
        <v>3500000</v>
      </c>
      <c r="AT137" s="29"/>
      <c r="AU137" s="420">
        <v>3500000</v>
      </c>
      <c r="AV137" s="29"/>
      <c r="AW137" s="29"/>
      <c r="AX137" s="29"/>
      <c r="AY137" s="29"/>
      <c r="AZ137" s="29"/>
      <c r="BA137" s="29"/>
    </row>
    <row r="138" spans="1:53" s="41" customFormat="1" ht="204.75" customHeight="1" x14ac:dyDescent="0.25">
      <c r="A138" s="100">
        <v>116</v>
      </c>
      <c r="B138" s="101" t="s">
        <v>816</v>
      </c>
      <c r="C138" s="227">
        <v>80101706</v>
      </c>
      <c r="D138" s="125" t="s">
        <v>703</v>
      </c>
      <c r="E138" s="95" t="s">
        <v>95</v>
      </c>
      <c r="F138" s="224">
        <v>1</v>
      </c>
      <c r="G138" s="225" t="s">
        <v>164</v>
      </c>
      <c r="H138" s="138">
        <v>7</v>
      </c>
      <c r="I138" s="21" t="s">
        <v>96</v>
      </c>
      <c r="J138" s="94" t="s">
        <v>496</v>
      </c>
      <c r="K138" s="224" t="s">
        <v>108</v>
      </c>
      <c r="L138" s="42">
        <v>22750000</v>
      </c>
      <c r="M138" s="42">
        <v>22750000</v>
      </c>
      <c r="N138" s="94" t="s">
        <v>81</v>
      </c>
      <c r="O138" s="94" t="s">
        <v>56</v>
      </c>
      <c r="P138" s="14" t="s">
        <v>497</v>
      </c>
      <c r="R138" s="124" t="s">
        <v>1102</v>
      </c>
      <c r="S138" s="288" t="s">
        <v>1103</v>
      </c>
      <c r="T138" s="118">
        <v>42475</v>
      </c>
      <c r="U138" s="116" t="s">
        <v>1104</v>
      </c>
      <c r="V138" s="136" t="s">
        <v>211</v>
      </c>
      <c r="W138" s="398">
        <v>22750000</v>
      </c>
      <c r="X138" s="127"/>
      <c r="Y138" s="92">
        <f t="shared" si="2"/>
        <v>22750000</v>
      </c>
      <c r="Z138" s="92">
        <v>22750000</v>
      </c>
      <c r="AA138" s="136" t="s">
        <v>1105</v>
      </c>
      <c r="AB138" s="136" t="s">
        <v>1106</v>
      </c>
      <c r="AC138" s="136" t="s">
        <v>224</v>
      </c>
      <c r="AD138" s="127"/>
      <c r="AE138" s="136" t="s">
        <v>56</v>
      </c>
      <c r="AF138" s="136" t="s">
        <v>56</v>
      </c>
      <c r="AG138" s="136" t="s">
        <v>56</v>
      </c>
      <c r="AH138" s="120" t="s">
        <v>1107</v>
      </c>
      <c r="AI138" s="121">
        <v>42475</v>
      </c>
      <c r="AJ138" s="121">
        <v>42672</v>
      </c>
      <c r="AK138" s="136" t="s">
        <v>953</v>
      </c>
      <c r="AL138" s="92" t="s">
        <v>651</v>
      </c>
      <c r="AM138" s="40" t="s">
        <v>56</v>
      </c>
      <c r="AN138" s="29" t="s">
        <v>56</v>
      </c>
      <c r="AO138" s="29" t="s">
        <v>56</v>
      </c>
      <c r="AP138" s="29" t="s">
        <v>56</v>
      </c>
      <c r="AQ138" s="29" t="s">
        <v>56</v>
      </c>
      <c r="AR138" s="289">
        <v>3500000</v>
      </c>
      <c r="AS138" s="420">
        <v>3500000</v>
      </c>
      <c r="AT138" s="29"/>
      <c r="AU138" s="420">
        <v>3500000</v>
      </c>
      <c r="AV138" s="29"/>
      <c r="AW138" s="29"/>
      <c r="AX138" s="29"/>
      <c r="AY138" s="29"/>
      <c r="AZ138" s="29"/>
      <c r="BA138" s="29"/>
    </row>
    <row r="139" spans="1:53" s="41" customFormat="1" ht="182.25" customHeight="1" x14ac:dyDescent="0.25">
      <c r="A139" s="100">
        <v>117</v>
      </c>
      <c r="B139" s="101" t="s">
        <v>816</v>
      </c>
      <c r="C139" s="227">
        <v>80101706</v>
      </c>
      <c r="D139" s="125" t="s">
        <v>704</v>
      </c>
      <c r="E139" s="95" t="s">
        <v>95</v>
      </c>
      <c r="F139" s="224">
        <v>1</v>
      </c>
      <c r="G139" s="225" t="s">
        <v>164</v>
      </c>
      <c r="H139" s="138">
        <v>7</v>
      </c>
      <c r="I139" s="21" t="s">
        <v>96</v>
      </c>
      <c r="J139" s="94" t="s">
        <v>496</v>
      </c>
      <c r="K139" s="224" t="s">
        <v>108</v>
      </c>
      <c r="L139" s="42">
        <v>22750000</v>
      </c>
      <c r="M139" s="42">
        <v>22750000</v>
      </c>
      <c r="N139" s="94" t="s">
        <v>81</v>
      </c>
      <c r="O139" s="94" t="s">
        <v>56</v>
      </c>
      <c r="P139" s="14" t="s">
        <v>497</v>
      </c>
      <c r="R139" s="124" t="s">
        <v>1157</v>
      </c>
      <c r="S139" s="124" t="s">
        <v>1158</v>
      </c>
      <c r="T139" s="25">
        <v>42478</v>
      </c>
      <c r="U139" s="186" t="s">
        <v>1159</v>
      </c>
      <c r="V139" s="127" t="s">
        <v>211</v>
      </c>
      <c r="W139" s="312">
        <v>22750000</v>
      </c>
      <c r="X139" s="127"/>
      <c r="Y139" s="92">
        <f t="shared" si="2"/>
        <v>22750000</v>
      </c>
      <c r="Z139" s="92">
        <v>22750000</v>
      </c>
      <c r="AA139" s="136" t="s">
        <v>1105</v>
      </c>
      <c r="AB139" s="136" t="s">
        <v>1160</v>
      </c>
      <c r="AC139" s="136" t="s">
        <v>224</v>
      </c>
      <c r="AD139" s="127" t="s">
        <v>1161</v>
      </c>
      <c r="AE139" s="136" t="s">
        <v>56</v>
      </c>
      <c r="AF139" s="136" t="s">
        <v>56</v>
      </c>
      <c r="AG139" s="136" t="s">
        <v>56</v>
      </c>
      <c r="AH139" s="120" t="s">
        <v>1107</v>
      </c>
      <c r="AI139" s="121">
        <v>42479</v>
      </c>
      <c r="AJ139" s="121">
        <v>42675</v>
      </c>
      <c r="AK139" s="136" t="s">
        <v>953</v>
      </c>
      <c r="AL139" s="92" t="s">
        <v>651</v>
      </c>
      <c r="AM139" s="40" t="s">
        <v>56</v>
      </c>
      <c r="AN139" s="29" t="s">
        <v>56</v>
      </c>
      <c r="AO139" s="29" t="s">
        <v>56</v>
      </c>
      <c r="AP139" s="29" t="s">
        <v>56</v>
      </c>
      <c r="AQ139" s="29" t="s">
        <v>56</v>
      </c>
      <c r="AR139" s="289">
        <v>3500000</v>
      </c>
      <c r="AS139" s="29">
        <v>3500000</v>
      </c>
      <c r="AT139" s="29"/>
      <c r="AU139" s="29">
        <v>3500000</v>
      </c>
      <c r="AV139" s="29"/>
      <c r="AW139" s="29"/>
      <c r="AX139" s="29"/>
      <c r="AY139" s="29"/>
      <c r="AZ139" s="29"/>
      <c r="BA139" s="29"/>
    </row>
    <row r="140" spans="1:53" s="41" customFormat="1" ht="105.75" customHeight="1" thickBot="1" x14ac:dyDescent="0.3">
      <c r="A140" s="100">
        <v>118</v>
      </c>
      <c r="B140" s="101" t="s">
        <v>816</v>
      </c>
      <c r="C140" s="227">
        <v>80101706</v>
      </c>
      <c r="D140" s="125" t="s">
        <v>499</v>
      </c>
      <c r="E140" s="95" t="s">
        <v>95</v>
      </c>
      <c r="F140" s="224">
        <v>1</v>
      </c>
      <c r="G140" s="225" t="s">
        <v>167</v>
      </c>
      <c r="H140" s="138" t="s">
        <v>1810</v>
      </c>
      <c r="I140" s="38" t="s">
        <v>77</v>
      </c>
      <c r="J140" s="94" t="s">
        <v>496</v>
      </c>
      <c r="K140" s="224" t="s">
        <v>108</v>
      </c>
      <c r="L140" s="42">
        <v>9000000</v>
      </c>
      <c r="M140" s="42">
        <v>9000000</v>
      </c>
      <c r="N140" s="94" t="s">
        <v>81</v>
      </c>
      <c r="O140" s="94" t="s">
        <v>56</v>
      </c>
      <c r="P140" s="433" t="s">
        <v>497</v>
      </c>
      <c r="R140" s="434" t="s">
        <v>1799</v>
      </c>
      <c r="S140" s="73"/>
      <c r="T140" s="24"/>
      <c r="U140" s="25"/>
      <c r="V140" s="26"/>
      <c r="W140" s="127">
        <v>8500000</v>
      </c>
      <c r="X140" s="127"/>
      <c r="Y140" s="92">
        <f t="shared" si="2"/>
        <v>8500000</v>
      </c>
      <c r="Z140" s="92">
        <v>8500000</v>
      </c>
      <c r="AA140" s="27"/>
      <c r="AB140" s="26"/>
      <c r="AC140" s="127"/>
      <c r="AD140" s="127"/>
      <c r="AE140" s="127"/>
      <c r="AF140" s="127"/>
      <c r="AG140" s="127"/>
      <c r="AH140" s="224"/>
      <c r="AI140" s="224"/>
      <c r="AJ140" s="28"/>
      <c r="AK140" s="28"/>
      <c r="AL140" s="70"/>
      <c r="AM140" s="435"/>
      <c r="AN140" s="436"/>
      <c r="AO140" s="436"/>
      <c r="AP140" s="436"/>
      <c r="AQ140" s="436"/>
      <c r="AR140" s="436"/>
      <c r="AS140" s="436"/>
      <c r="AT140" s="436"/>
      <c r="AU140" s="436"/>
      <c r="AV140" s="436"/>
      <c r="AW140" s="436"/>
      <c r="AX140" s="436"/>
      <c r="AY140" s="436"/>
      <c r="AZ140" s="436"/>
      <c r="BA140" s="436"/>
    </row>
    <row r="141" spans="1:53" s="41" customFormat="1" ht="183" customHeight="1" x14ac:dyDescent="0.25">
      <c r="A141" s="100">
        <v>119</v>
      </c>
      <c r="B141" s="437" t="s">
        <v>816</v>
      </c>
      <c r="C141" s="227">
        <v>80101706</v>
      </c>
      <c r="D141" s="202" t="s">
        <v>705</v>
      </c>
      <c r="E141" s="438" t="s">
        <v>76</v>
      </c>
      <c r="F141" s="227">
        <v>1</v>
      </c>
      <c r="G141" s="225" t="s">
        <v>164</v>
      </c>
      <c r="H141" s="138">
        <v>8</v>
      </c>
      <c r="I141" s="21" t="s">
        <v>80</v>
      </c>
      <c r="J141" s="439" t="s">
        <v>496</v>
      </c>
      <c r="K141" s="227" t="s">
        <v>108</v>
      </c>
      <c r="L141" s="42">
        <v>12800000</v>
      </c>
      <c r="M141" s="42">
        <v>12800000</v>
      </c>
      <c r="N141" s="439" t="s">
        <v>81</v>
      </c>
      <c r="O141" s="439" t="s">
        <v>56</v>
      </c>
      <c r="P141" s="440" t="s">
        <v>497</v>
      </c>
      <c r="R141" s="124" t="s">
        <v>1162</v>
      </c>
      <c r="S141" s="124" t="s">
        <v>1163</v>
      </c>
      <c r="T141" s="25">
        <v>42472</v>
      </c>
      <c r="U141" s="186" t="s">
        <v>1164</v>
      </c>
      <c r="V141" s="127" t="s">
        <v>201</v>
      </c>
      <c r="W141" s="312">
        <v>12800000</v>
      </c>
      <c r="X141" s="441"/>
      <c r="Y141" s="92">
        <f t="shared" si="2"/>
        <v>12800000</v>
      </c>
      <c r="Z141" s="92">
        <v>12800000</v>
      </c>
      <c r="AA141" s="136" t="s">
        <v>1165</v>
      </c>
      <c r="AB141" s="136" t="s">
        <v>1166</v>
      </c>
      <c r="AC141" s="136" t="s">
        <v>224</v>
      </c>
      <c r="AD141" s="127" t="s">
        <v>1167</v>
      </c>
      <c r="AE141" s="136" t="s">
        <v>56</v>
      </c>
      <c r="AF141" s="136" t="s">
        <v>56</v>
      </c>
      <c r="AG141" s="136" t="s">
        <v>56</v>
      </c>
      <c r="AH141" s="120" t="s">
        <v>1168</v>
      </c>
      <c r="AI141" s="121">
        <v>42472</v>
      </c>
      <c r="AJ141" s="121">
        <v>42715</v>
      </c>
      <c r="AK141" s="136" t="s">
        <v>953</v>
      </c>
      <c r="AL141" s="92" t="s">
        <v>651</v>
      </c>
      <c r="AM141" s="442" t="s">
        <v>56</v>
      </c>
      <c r="AN141" s="321" t="s">
        <v>56</v>
      </c>
      <c r="AO141" s="127" t="s">
        <v>56</v>
      </c>
      <c r="AP141" s="127" t="s">
        <v>56</v>
      </c>
      <c r="AQ141" s="39" t="s">
        <v>56</v>
      </c>
      <c r="AR141" s="375">
        <v>487364</v>
      </c>
      <c r="AS141" s="375">
        <v>487364</v>
      </c>
      <c r="AT141" s="366"/>
      <c r="AU141" s="364">
        <v>1101264</v>
      </c>
      <c r="AV141" s="39">
        <v>410700</v>
      </c>
      <c r="AW141" s="366"/>
      <c r="AX141" s="366"/>
      <c r="AY141" s="366"/>
      <c r="AZ141" s="366"/>
      <c r="BA141" s="366"/>
    </row>
    <row r="142" spans="1:53" s="41" customFormat="1" ht="149.25" customHeight="1" x14ac:dyDescent="0.25">
      <c r="A142" s="100">
        <v>120</v>
      </c>
      <c r="B142" s="101" t="s">
        <v>816</v>
      </c>
      <c r="C142" s="227">
        <v>80101706</v>
      </c>
      <c r="D142" s="125" t="s">
        <v>500</v>
      </c>
      <c r="E142" s="95" t="s">
        <v>76</v>
      </c>
      <c r="F142" s="224">
        <v>1</v>
      </c>
      <c r="G142" s="225" t="s">
        <v>163</v>
      </c>
      <c r="H142" s="138">
        <v>4</v>
      </c>
      <c r="I142" s="227" t="s">
        <v>1344</v>
      </c>
      <c r="J142" s="94" t="s">
        <v>496</v>
      </c>
      <c r="K142" s="224" t="s">
        <v>108</v>
      </c>
      <c r="L142" s="42">
        <v>25660000</v>
      </c>
      <c r="M142" s="42">
        <v>25660000</v>
      </c>
      <c r="N142" s="94" t="s">
        <v>81</v>
      </c>
      <c r="O142" s="94" t="s">
        <v>56</v>
      </c>
      <c r="P142" s="14" t="s">
        <v>497</v>
      </c>
      <c r="R142" s="75"/>
      <c r="S142" s="73"/>
      <c r="T142" s="24"/>
      <c r="U142" s="25"/>
      <c r="V142" s="26"/>
      <c r="W142" s="127"/>
      <c r="X142" s="127"/>
      <c r="Y142" s="92">
        <f t="shared" si="2"/>
        <v>0</v>
      </c>
      <c r="Z142" s="92">
        <v>0</v>
      </c>
      <c r="AA142" s="27"/>
      <c r="AB142" s="26"/>
      <c r="AC142" s="127"/>
      <c r="AD142" s="127"/>
      <c r="AE142" s="127"/>
      <c r="AF142" s="127"/>
      <c r="AG142" s="127"/>
      <c r="AH142" s="224"/>
      <c r="AI142" s="224"/>
      <c r="AJ142" s="28"/>
      <c r="AK142" s="28"/>
      <c r="AL142" s="70"/>
      <c r="AM142" s="104"/>
      <c r="AN142" s="105"/>
      <c r="AO142" s="105"/>
      <c r="AP142" s="105"/>
      <c r="AQ142" s="105"/>
      <c r="AR142" s="105"/>
      <c r="AS142" s="105"/>
      <c r="AT142" s="105"/>
      <c r="AU142" s="105"/>
      <c r="AV142" s="105"/>
      <c r="AW142" s="105"/>
      <c r="AX142" s="105"/>
      <c r="AY142" s="105"/>
      <c r="AZ142" s="105"/>
      <c r="BA142" s="105"/>
    </row>
    <row r="143" spans="1:53" s="41" customFormat="1" ht="149.25" customHeight="1" x14ac:dyDescent="0.25">
      <c r="A143" s="100">
        <v>121</v>
      </c>
      <c r="B143" s="101" t="s">
        <v>816</v>
      </c>
      <c r="C143" s="227">
        <v>80101706</v>
      </c>
      <c r="D143" s="125" t="s">
        <v>501</v>
      </c>
      <c r="E143" s="95" t="s">
        <v>76</v>
      </c>
      <c r="F143" s="224">
        <v>1</v>
      </c>
      <c r="G143" s="225" t="s">
        <v>163</v>
      </c>
      <c r="H143" s="138">
        <v>4</v>
      </c>
      <c r="I143" s="227" t="s">
        <v>142</v>
      </c>
      <c r="J143" s="94" t="s">
        <v>496</v>
      </c>
      <c r="K143" s="224" t="s">
        <v>108</v>
      </c>
      <c r="L143" s="42">
        <v>5050075</v>
      </c>
      <c r="M143" s="42">
        <v>5050075</v>
      </c>
      <c r="N143" s="94" t="s">
        <v>81</v>
      </c>
      <c r="O143" s="94" t="s">
        <v>56</v>
      </c>
      <c r="P143" s="14" t="s">
        <v>497</v>
      </c>
      <c r="R143" s="75"/>
      <c r="S143" s="73"/>
      <c r="T143" s="24"/>
      <c r="U143" s="25"/>
      <c r="V143" s="26"/>
      <c r="W143" s="127"/>
      <c r="X143" s="127"/>
      <c r="Y143" s="92">
        <f t="shared" si="2"/>
        <v>0</v>
      </c>
      <c r="Z143" s="92">
        <v>0</v>
      </c>
      <c r="AA143" s="27"/>
      <c r="AB143" s="26"/>
      <c r="AC143" s="127"/>
      <c r="AD143" s="127"/>
      <c r="AE143" s="127"/>
      <c r="AF143" s="127"/>
      <c r="AG143" s="127"/>
      <c r="AH143" s="224"/>
      <c r="AI143" s="224"/>
      <c r="AJ143" s="28"/>
      <c r="AK143" s="28"/>
      <c r="AL143" s="70"/>
      <c r="AM143" s="40"/>
      <c r="AN143" s="29"/>
      <c r="AO143" s="29"/>
      <c r="AP143" s="29"/>
      <c r="AQ143" s="29"/>
      <c r="AR143" s="29"/>
      <c r="AS143" s="29"/>
      <c r="AT143" s="29"/>
      <c r="AU143" s="29"/>
      <c r="AV143" s="29"/>
      <c r="AW143" s="29"/>
      <c r="AX143" s="29"/>
      <c r="AY143" s="29"/>
      <c r="AZ143" s="29"/>
      <c r="BA143" s="29"/>
    </row>
    <row r="144" spans="1:53" s="41" customFormat="1" ht="149.25" customHeight="1" x14ac:dyDescent="0.25">
      <c r="A144" s="100">
        <v>122</v>
      </c>
      <c r="B144" s="101" t="s">
        <v>816</v>
      </c>
      <c r="C144" s="227">
        <v>80101706</v>
      </c>
      <c r="D144" s="125" t="s">
        <v>502</v>
      </c>
      <c r="E144" s="224" t="s">
        <v>76</v>
      </c>
      <c r="F144" s="224">
        <v>1</v>
      </c>
      <c r="G144" s="225" t="s">
        <v>163</v>
      </c>
      <c r="H144" s="138">
        <v>4</v>
      </c>
      <c r="I144" s="227" t="s">
        <v>142</v>
      </c>
      <c r="J144" s="94" t="s">
        <v>496</v>
      </c>
      <c r="K144" s="227" t="s">
        <v>108</v>
      </c>
      <c r="L144" s="42">
        <v>12352771</v>
      </c>
      <c r="M144" s="42">
        <v>12352771</v>
      </c>
      <c r="N144" s="94" t="s">
        <v>81</v>
      </c>
      <c r="O144" s="94" t="s">
        <v>56</v>
      </c>
      <c r="P144" s="14" t="s">
        <v>497</v>
      </c>
      <c r="R144" s="75"/>
      <c r="S144" s="73"/>
      <c r="T144" s="24"/>
      <c r="U144" s="25"/>
      <c r="V144" s="26"/>
      <c r="W144" s="127"/>
      <c r="X144" s="127"/>
      <c r="Y144" s="92">
        <f t="shared" si="2"/>
        <v>0</v>
      </c>
      <c r="Z144" s="92">
        <v>0</v>
      </c>
      <c r="AA144" s="27"/>
      <c r="AB144" s="26"/>
      <c r="AC144" s="127"/>
      <c r="AD144" s="127"/>
      <c r="AE144" s="127"/>
      <c r="AF144" s="127"/>
      <c r="AG144" s="127"/>
      <c r="AH144" s="224"/>
      <c r="AI144" s="224"/>
      <c r="AJ144" s="28"/>
      <c r="AK144" s="28"/>
      <c r="AL144" s="70"/>
      <c r="AM144" s="40"/>
      <c r="AN144" s="29"/>
      <c r="AO144" s="29"/>
      <c r="AP144" s="29"/>
      <c r="AQ144" s="29"/>
      <c r="AR144" s="29"/>
      <c r="AS144" s="29"/>
      <c r="AT144" s="29"/>
      <c r="AU144" s="29"/>
      <c r="AV144" s="29"/>
      <c r="AW144" s="29"/>
      <c r="AX144" s="29"/>
      <c r="AY144" s="29"/>
      <c r="AZ144" s="29"/>
      <c r="BA144" s="29"/>
    </row>
    <row r="145" spans="1:275" s="41" customFormat="1" ht="102.75" customHeight="1" x14ac:dyDescent="0.25">
      <c r="A145" s="100">
        <v>123</v>
      </c>
      <c r="B145" s="224" t="s">
        <v>831</v>
      </c>
      <c r="C145" s="227">
        <v>80101706</v>
      </c>
      <c r="D145" s="443" t="s">
        <v>503</v>
      </c>
      <c r="E145" s="215" t="s">
        <v>125</v>
      </c>
      <c r="F145" s="224">
        <v>1</v>
      </c>
      <c r="G145" s="225" t="s">
        <v>166</v>
      </c>
      <c r="H145" s="138" t="s">
        <v>493</v>
      </c>
      <c r="I145" s="444" t="s">
        <v>96</v>
      </c>
      <c r="J145" s="227" t="s">
        <v>127</v>
      </c>
      <c r="K145" s="227" t="s">
        <v>108</v>
      </c>
      <c r="L145" s="42">
        <v>7000000</v>
      </c>
      <c r="M145" s="43">
        <v>7000000</v>
      </c>
      <c r="N145" s="227" t="s">
        <v>81</v>
      </c>
      <c r="O145" s="227" t="s">
        <v>56</v>
      </c>
      <c r="P145" s="445" t="s">
        <v>126</v>
      </c>
      <c r="R145" s="124" t="s">
        <v>636</v>
      </c>
      <c r="S145" s="124" t="s">
        <v>637</v>
      </c>
      <c r="T145" s="25">
        <v>42426</v>
      </c>
      <c r="U145" s="186" t="s">
        <v>638</v>
      </c>
      <c r="V145" s="127" t="s">
        <v>211</v>
      </c>
      <c r="W145" s="27">
        <v>7000000</v>
      </c>
      <c r="X145" s="27"/>
      <c r="Y145" s="92">
        <f t="shared" si="2"/>
        <v>7000000</v>
      </c>
      <c r="Z145" s="92">
        <v>7000000</v>
      </c>
      <c r="AA145" s="127" t="s">
        <v>639</v>
      </c>
      <c r="AB145" s="127" t="s">
        <v>640</v>
      </c>
      <c r="AC145" s="127" t="s">
        <v>224</v>
      </c>
      <c r="AD145" s="127" t="s">
        <v>641</v>
      </c>
      <c r="AE145" s="127" t="s">
        <v>56</v>
      </c>
      <c r="AF145" s="127" t="s">
        <v>56</v>
      </c>
      <c r="AG145" s="127" t="s">
        <v>56</v>
      </c>
      <c r="AH145" s="323" t="s">
        <v>226</v>
      </c>
      <c r="AI145" s="321">
        <v>42426</v>
      </c>
      <c r="AJ145" s="321">
        <v>42485</v>
      </c>
      <c r="AK145" s="127" t="s">
        <v>217</v>
      </c>
      <c r="AL145" s="446" t="s">
        <v>218</v>
      </c>
      <c r="AM145" s="29" t="s">
        <v>56</v>
      </c>
      <c r="AN145" s="29" t="s">
        <v>56</v>
      </c>
      <c r="AO145" s="289">
        <v>3500000</v>
      </c>
      <c r="AP145" s="56">
        <f>SUBTOTAL(9,AO145)</f>
        <v>3500000</v>
      </c>
      <c r="AQ145" s="289">
        <v>3500000</v>
      </c>
      <c r="AR145" s="29"/>
      <c r="AS145" s="29"/>
      <c r="AT145" s="29"/>
      <c r="AU145" s="29"/>
      <c r="AV145" s="29"/>
      <c r="AW145" s="29"/>
      <c r="AX145" s="29"/>
      <c r="AY145" s="29"/>
      <c r="AZ145" s="29"/>
      <c r="BA145" s="29"/>
    </row>
    <row r="146" spans="1:275" s="41" customFormat="1" ht="135" customHeight="1" x14ac:dyDescent="0.25">
      <c r="A146" s="223">
        <v>124</v>
      </c>
      <c r="B146" s="224" t="s">
        <v>820</v>
      </c>
      <c r="C146" s="94">
        <v>80101706</v>
      </c>
      <c r="D146" s="123" t="s">
        <v>504</v>
      </c>
      <c r="E146" s="227" t="s">
        <v>125</v>
      </c>
      <c r="F146" s="224">
        <v>1</v>
      </c>
      <c r="G146" s="225" t="s">
        <v>166</v>
      </c>
      <c r="H146" s="138" t="s">
        <v>440</v>
      </c>
      <c r="I146" s="444" t="s">
        <v>96</v>
      </c>
      <c r="J146" s="227" t="s">
        <v>127</v>
      </c>
      <c r="K146" s="227" t="s">
        <v>108</v>
      </c>
      <c r="L146" s="42">
        <v>1500000</v>
      </c>
      <c r="M146" s="42">
        <v>1500000</v>
      </c>
      <c r="N146" s="227" t="s">
        <v>81</v>
      </c>
      <c r="O146" s="227" t="s">
        <v>56</v>
      </c>
      <c r="P146" s="44" t="s">
        <v>126</v>
      </c>
      <c r="R146" s="124" t="s">
        <v>565</v>
      </c>
      <c r="S146" s="124" t="s">
        <v>566</v>
      </c>
      <c r="T146" s="25">
        <v>42412</v>
      </c>
      <c r="U146" s="186" t="s">
        <v>543</v>
      </c>
      <c r="V146" s="127" t="s">
        <v>295</v>
      </c>
      <c r="W146" s="27">
        <v>1500000</v>
      </c>
      <c r="X146" s="27"/>
      <c r="Y146" s="92">
        <f t="shared" si="2"/>
        <v>1500000</v>
      </c>
      <c r="Z146" s="92">
        <v>1500000</v>
      </c>
      <c r="AA146" s="127" t="s">
        <v>544</v>
      </c>
      <c r="AB146" s="127" t="s">
        <v>567</v>
      </c>
      <c r="AC146" s="127" t="s">
        <v>224</v>
      </c>
      <c r="AD146" s="127" t="s">
        <v>642</v>
      </c>
      <c r="AE146" s="127" t="s">
        <v>56</v>
      </c>
      <c r="AF146" s="127" t="s">
        <v>56</v>
      </c>
      <c r="AG146" s="127" t="s">
        <v>56</v>
      </c>
      <c r="AH146" s="127" t="s">
        <v>546</v>
      </c>
      <c r="AI146" s="321">
        <v>42412</v>
      </c>
      <c r="AJ146" s="321">
        <v>42440</v>
      </c>
      <c r="AK146" s="127" t="s">
        <v>388</v>
      </c>
      <c r="AL146" s="324" t="s">
        <v>389</v>
      </c>
      <c r="AM146" s="357" t="s">
        <v>56</v>
      </c>
      <c r="AN146" s="358">
        <v>1500000</v>
      </c>
      <c r="AO146" s="29"/>
      <c r="AP146" s="29"/>
      <c r="AQ146" s="29"/>
      <c r="AR146" s="29"/>
      <c r="AS146" s="29"/>
      <c r="AT146" s="29"/>
      <c r="AU146" s="29"/>
      <c r="AV146" s="29"/>
      <c r="AW146" s="29"/>
      <c r="AX146" s="29"/>
      <c r="AY146" s="29"/>
      <c r="AZ146" s="29"/>
      <c r="BA146" s="29"/>
    </row>
    <row r="147" spans="1:275" s="41" customFormat="1" ht="169.5" customHeight="1" x14ac:dyDescent="0.25">
      <c r="A147" s="447">
        <v>125</v>
      </c>
      <c r="B147" s="448" t="s">
        <v>816</v>
      </c>
      <c r="C147" s="214">
        <v>8011078</v>
      </c>
      <c r="D147" s="255" t="s">
        <v>507</v>
      </c>
      <c r="E147" s="251" t="s">
        <v>95</v>
      </c>
      <c r="F147" s="257">
        <v>1</v>
      </c>
      <c r="G147" s="295" t="s">
        <v>166</v>
      </c>
      <c r="H147" s="247">
        <v>10</v>
      </c>
      <c r="I147" s="249" t="s">
        <v>96</v>
      </c>
      <c r="J147" s="227" t="s">
        <v>699</v>
      </c>
      <c r="K147" s="227" t="s">
        <v>108</v>
      </c>
      <c r="L147" s="42">
        <v>10000000</v>
      </c>
      <c r="M147" s="43">
        <v>10000000</v>
      </c>
      <c r="N147" s="251" t="s">
        <v>81</v>
      </c>
      <c r="O147" s="251" t="s">
        <v>56</v>
      </c>
      <c r="P147" s="252" t="s">
        <v>126</v>
      </c>
      <c r="Q147" s="449"/>
      <c r="R147" s="450" t="s">
        <v>643</v>
      </c>
      <c r="S147" s="326" t="s">
        <v>644</v>
      </c>
      <c r="T147" s="327">
        <v>42423</v>
      </c>
      <c r="U147" s="328" t="s">
        <v>645</v>
      </c>
      <c r="V147" s="328" t="s">
        <v>211</v>
      </c>
      <c r="W147" s="27">
        <v>10000000</v>
      </c>
      <c r="X147" s="27"/>
      <c r="Y147" s="92">
        <f t="shared" si="2"/>
        <v>10000000</v>
      </c>
      <c r="Z147" s="92">
        <v>10000000</v>
      </c>
      <c r="AA147" s="328" t="s">
        <v>646</v>
      </c>
      <c r="AB147" s="328" t="s">
        <v>647</v>
      </c>
      <c r="AC147" s="328" t="s">
        <v>604</v>
      </c>
      <c r="AD147" s="328" t="s">
        <v>648</v>
      </c>
      <c r="AE147" s="328" t="s">
        <v>587</v>
      </c>
      <c r="AF147" s="331">
        <v>42426</v>
      </c>
      <c r="AG147" s="331">
        <v>42426</v>
      </c>
      <c r="AH147" s="451" t="s">
        <v>649</v>
      </c>
      <c r="AI147" s="331">
        <v>42426</v>
      </c>
      <c r="AJ147" s="331">
        <v>42729</v>
      </c>
      <c r="AK147" s="328" t="s">
        <v>650</v>
      </c>
      <c r="AL147" s="332" t="s">
        <v>651</v>
      </c>
      <c r="AM147" s="40" t="s">
        <v>56</v>
      </c>
      <c r="AN147" s="29" t="s">
        <v>56</v>
      </c>
      <c r="AO147" s="289">
        <v>15300000</v>
      </c>
      <c r="AP147" s="56">
        <f>SUBTOTAL(9,AO147)</f>
        <v>15300000</v>
      </c>
      <c r="AQ147" s="289">
        <v>15300000</v>
      </c>
      <c r="AR147" s="289">
        <v>15300000</v>
      </c>
      <c r="AS147" s="29"/>
      <c r="AT147" s="29"/>
      <c r="AU147" s="29"/>
      <c r="AV147" s="29"/>
      <c r="AW147" s="29"/>
      <c r="AX147" s="29"/>
      <c r="AY147" s="29"/>
      <c r="AZ147" s="29"/>
      <c r="BA147" s="29"/>
    </row>
    <row r="148" spans="1:275" s="41" customFormat="1" ht="81.75" customHeight="1" x14ac:dyDescent="0.25">
      <c r="A148" s="452"/>
      <c r="B148" s="453"/>
      <c r="C148" s="215"/>
      <c r="D148" s="256"/>
      <c r="E148" s="240"/>
      <c r="F148" s="258"/>
      <c r="G148" s="314"/>
      <c r="H148" s="248"/>
      <c r="I148" s="250"/>
      <c r="J148" s="227" t="s">
        <v>706</v>
      </c>
      <c r="K148" s="227" t="s">
        <v>108</v>
      </c>
      <c r="L148" s="42">
        <v>143000000</v>
      </c>
      <c r="M148" s="43">
        <v>143000000</v>
      </c>
      <c r="N148" s="240"/>
      <c r="O148" s="240"/>
      <c r="P148" s="253"/>
      <c r="Q148" s="454"/>
      <c r="R148" s="455"/>
      <c r="S148" s="334"/>
      <c r="T148" s="335"/>
      <c r="U148" s="243"/>
      <c r="V148" s="243"/>
      <c r="W148" s="27">
        <v>143000000</v>
      </c>
      <c r="X148" s="27"/>
      <c r="Y148" s="92">
        <f t="shared" si="2"/>
        <v>143000000</v>
      </c>
      <c r="Z148" s="92">
        <v>143000000</v>
      </c>
      <c r="AA148" s="243"/>
      <c r="AB148" s="243"/>
      <c r="AC148" s="243"/>
      <c r="AD148" s="243"/>
      <c r="AE148" s="243"/>
      <c r="AF148" s="337"/>
      <c r="AG148" s="337"/>
      <c r="AH148" s="456"/>
      <c r="AI148" s="337"/>
      <c r="AJ148" s="337"/>
      <c r="AK148" s="243"/>
      <c r="AL148" s="338"/>
      <c r="AM148" s="40"/>
      <c r="AN148" s="29"/>
      <c r="AO148" s="29"/>
      <c r="AP148" s="29"/>
      <c r="AQ148" s="29"/>
      <c r="AR148" s="29"/>
      <c r="AS148" s="29"/>
      <c r="AT148" s="29"/>
      <c r="AU148" s="29"/>
      <c r="AV148" s="29"/>
      <c r="AW148" s="29"/>
      <c r="AX148" s="29"/>
      <c r="AY148" s="29"/>
      <c r="AZ148" s="29"/>
      <c r="BA148" s="29"/>
    </row>
    <row r="149" spans="1:275" s="41" customFormat="1" ht="102.75" customHeight="1" x14ac:dyDescent="0.25">
      <c r="A149" s="223">
        <v>127</v>
      </c>
      <c r="B149" s="224" t="s">
        <v>822</v>
      </c>
      <c r="C149" s="224">
        <v>55101519</v>
      </c>
      <c r="D149" s="115" t="s">
        <v>652</v>
      </c>
      <c r="E149" s="224" t="s">
        <v>76</v>
      </c>
      <c r="F149" s="224">
        <v>1</v>
      </c>
      <c r="G149" s="225" t="s">
        <v>164</v>
      </c>
      <c r="H149" s="138">
        <v>10</v>
      </c>
      <c r="I149" s="224" t="s">
        <v>89</v>
      </c>
      <c r="J149" s="224" t="s">
        <v>97</v>
      </c>
      <c r="K149" s="224" t="s">
        <v>55</v>
      </c>
      <c r="L149" s="54">
        <v>2500000</v>
      </c>
      <c r="M149" s="55">
        <v>2500000</v>
      </c>
      <c r="N149" s="224" t="s">
        <v>81</v>
      </c>
      <c r="O149" s="224" t="s">
        <v>56</v>
      </c>
      <c r="P149" s="22" t="s">
        <v>82</v>
      </c>
      <c r="R149" s="124" t="s">
        <v>1237</v>
      </c>
      <c r="S149" s="124" t="s">
        <v>1238</v>
      </c>
      <c r="T149" s="25">
        <v>42489</v>
      </c>
      <c r="U149" s="116" t="s">
        <v>1239</v>
      </c>
      <c r="V149" s="136" t="s">
        <v>451</v>
      </c>
      <c r="W149" s="312">
        <v>1960000</v>
      </c>
      <c r="X149" s="127"/>
      <c r="Y149" s="92">
        <f t="shared" si="2"/>
        <v>1960000</v>
      </c>
      <c r="Z149" s="92">
        <v>1960000</v>
      </c>
      <c r="AA149" s="136" t="s">
        <v>1240</v>
      </c>
      <c r="AB149" s="136" t="s">
        <v>1241</v>
      </c>
      <c r="AC149" s="136" t="s">
        <v>35</v>
      </c>
      <c r="AD149" s="127" t="s">
        <v>1242</v>
      </c>
      <c r="AE149" s="136" t="s">
        <v>56</v>
      </c>
      <c r="AF149" s="136" t="s">
        <v>56</v>
      </c>
      <c r="AG149" s="136" t="s">
        <v>56</v>
      </c>
      <c r="AH149" s="120" t="s">
        <v>1243</v>
      </c>
      <c r="AI149" s="121">
        <v>42489</v>
      </c>
      <c r="AJ149" s="121">
        <v>42518</v>
      </c>
      <c r="AK149" s="136" t="s">
        <v>1244</v>
      </c>
      <c r="AL149" s="92" t="s">
        <v>756</v>
      </c>
      <c r="AM149" s="457" t="s">
        <v>56</v>
      </c>
      <c r="AN149" s="457" t="s">
        <v>56</v>
      </c>
      <c r="AO149" s="457" t="s">
        <v>56</v>
      </c>
      <c r="AP149" s="457" t="s">
        <v>56</v>
      </c>
      <c r="AQ149" s="457" t="s">
        <v>56</v>
      </c>
      <c r="AR149" s="457" t="s">
        <v>56</v>
      </c>
      <c r="AS149" s="457" t="s">
        <v>56</v>
      </c>
      <c r="AT149" s="457" t="s">
        <v>56</v>
      </c>
      <c r="AU149" s="29">
        <v>1960000</v>
      </c>
      <c r="AV149" s="29"/>
      <c r="AW149" s="29"/>
      <c r="AX149" s="29"/>
      <c r="AY149" s="29"/>
      <c r="AZ149" s="29"/>
      <c r="BA149" s="29"/>
    </row>
    <row r="150" spans="1:275" s="41" customFormat="1" ht="119.25" customHeight="1" x14ac:dyDescent="0.25">
      <c r="A150" s="223">
        <v>128</v>
      </c>
      <c r="B150" s="224" t="s">
        <v>822</v>
      </c>
      <c r="C150" s="227">
        <v>80101706</v>
      </c>
      <c r="D150" s="373" t="s">
        <v>653</v>
      </c>
      <c r="E150" s="227" t="s">
        <v>76</v>
      </c>
      <c r="F150" s="227">
        <v>1</v>
      </c>
      <c r="G150" s="225" t="s">
        <v>164</v>
      </c>
      <c r="H150" s="138">
        <v>8</v>
      </c>
      <c r="I150" s="227" t="s">
        <v>77</v>
      </c>
      <c r="J150" s="227" t="s">
        <v>105</v>
      </c>
      <c r="K150" s="227" t="s">
        <v>55</v>
      </c>
      <c r="L150" s="42">
        <v>13450318</v>
      </c>
      <c r="M150" s="43">
        <v>13450318</v>
      </c>
      <c r="N150" s="227" t="s">
        <v>81</v>
      </c>
      <c r="O150" s="227" t="s">
        <v>56</v>
      </c>
      <c r="P150" s="21" t="s">
        <v>170</v>
      </c>
      <c r="Q150" s="43"/>
      <c r="R150" s="124" t="s">
        <v>935</v>
      </c>
      <c r="S150" s="124" t="s">
        <v>936</v>
      </c>
      <c r="T150" s="25">
        <v>42471</v>
      </c>
      <c r="U150" s="186" t="s">
        <v>937</v>
      </c>
      <c r="V150" s="127" t="s">
        <v>295</v>
      </c>
      <c r="W150" s="27">
        <v>13448000</v>
      </c>
      <c r="X150" s="127"/>
      <c r="Y150" s="92">
        <f t="shared" si="2"/>
        <v>13448000</v>
      </c>
      <c r="Z150" s="92">
        <v>13448000</v>
      </c>
      <c r="AA150" s="136" t="s">
        <v>938</v>
      </c>
      <c r="AB150" s="136" t="s">
        <v>939</v>
      </c>
      <c r="AC150" s="136" t="s">
        <v>35</v>
      </c>
      <c r="AD150" s="127"/>
      <c r="AE150" s="136" t="s">
        <v>56</v>
      </c>
      <c r="AF150" s="136" t="s">
        <v>56</v>
      </c>
      <c r="AG150" s="136" t="s">
        <v>56</v>
      </c>
      <c r="AH150" s="120" t="s">
        <v>940</v>
      </c>
      <c r="AI150" s="121">
        <v>42471</v>
      </c>
      <c r="AJ150" s="121">
        <v>42714</v>
      </c>
      <c r="AK150" s="136" t="s">
        <v>206</v>
      </c>
      <c r="AL150" s="397" t="s">
        <v>584</v>
      </c>
      <c r="AM150" s="40" t="s">
        <v>56</v>
      </c>
      <c r="AN150" s="29" t="s">
        <v>56</v>
      </c>
      <c r="AO150" s="29" t="s">
        <v>56</v>
      </c>
      <c r="AP150" s="29" t="s">
        <v>56</v>
      </c>
      <c r="AQ150" s="29" t="s">
        <v>56</v>
      </c>
      <c r="AR150" s="29">
        <v>1681000</v>
      </c>
      <c r="AS150" s="29">
        <v>1681000</v>
      </c>
      <c r="AT150" s="29"/>
      <c r="AU150" s="29">
        <v>1681000</v>
      </c>
      <c r="AV150" s="29"/>
      <c r="AW150" s="29"/>
      <c r="AX150" s="29"/>
      <c r="AY150" s="29"/>
      <c r="AZ150" s="29"/>
      <c r="BA150" s="29"/>
    </row>
    <row r="151" spans="1:275" s="41" customFormat="1" ht="99" customHeight="1" x14ac:dyDescent="0.25">
      <c r="A151" s="223">
        <v>129</v>
      </c>
      <c r="B151" s="227" t="s">
        <v>825</v>
      </c>
      <c r="C151" s="227">
        <v>80101706</v>
      </c>
      <c r="D151" s="373" t="s">
        <v>654</v>
      </c>
      <c r="E151" s="227" t="s">
        <v>76</v>
      </c>
      <c r="F151" s="227">
        <v>1</v>
      </c>
      <c r="G151" s="225" t="s">
        <v>161</v>
      </c>
      <c r="H151" s="138">
        <v>2</v>
      </c>
      <c r="I151" s="227" t="s">
        <v>89</v>
      </c>
      <c r="J151" s="227" t="s">
        <v>105</v>
      </c>
      <c r="K151" s="227" t="s">
        <v>55</v>
      </c>
      <c r="L151" s="42">
        <v>7000000</v>
      </c>
      <c r="M151" s="43">
        <v>7000000</v>
      </c>
      <c r="N151" s="227" t="s">
        <v>81</v>
      </c>
      <c r="O151" s="227" t="s">
        <v>56</v>
      </c>
      <c r="P151" s="21" t="s">
        <v>677</v>
      </c>
      <c r="R151" s="124" t="s">
        <v>1169</v>
      </c>
      <c r="S151" s="124" t="s">
        <v>1170</v>
      </c>
      <c r="T151" s="25">
        <v>42478</v>
      </c>
      <c r="U151" s="186" t="s">
        <v>1171</v>
      </c>
      <c r="V151" s="127" t="s">
        <v>451</v>
      </c>
      <c r="W151" s="205">
        <v>5000000</v>
      </c>
      <c r="X151" s="127"/>
      <c r="Y151" s="92">
        <f t="shared" si="2"/>
        <v>5000000</v>
      </c>
      <c r="Z151" s="92">
        <v>5000000</v>
      </c>
      <c r="AA151" s="136" t="s">
        <v>1172</v>
      </c>
      <c r="AB151" s="136" t="s">
        <v>1173</v>
      </c>
      <c r="AC151" s="136" t="s">
        <v>35</v>
      </c>
      <c r="AD151" s="127" t="s">
        <v>1174</v>
      </c>
      <c r="AE151" s="136" t="s">
        <v>56</v>
      </c>
      <c r="AF151" s="136" t="s">
        <v>56</v>
      </c>
      <c r="AG151" s="136" t="s">
        <v>56</v>
      </c>
      <c r="AH151" s="120" t="s">
        <v>1175</v>
      </c>
      <c r="AI151" s="121">
        <v>42478</v>
      </c>
      <c r="AJ151" s="121">
        <v>42551</v>
      </c>
      <c r="AK151" s="136" t="s">
        <v>755</v>
      </c>
      <c r="AL151" s="92" t="s">
        <v>756</v>
      </c>
      <c r="AM151" s="40"/>
      <c r="AN151" s="29"/>
      <c r="AO151" s="29"/>
      <c r="AP151" s="29"/>
      <c r="AQ151" s="29"/>
      <c r="AR151" s="29"/>
      <c r="AS151" s="29"/>
      <c r="AT151" s="29"/>
      <c r="AU151" s="29"/>
      <c r="AV151" s="29"/>
      <c r="AW151" s="29"/>
      <c r="AX151" s="29"/>
      <c r="AY151" s="29"/>
      <c r="AZ151" s="29"/>
      <c r="BA151" s="29"/>
    </row>
    <row r="152" spans="1:275" s="41" customFormat="1" ht="71.25" customHeight="1" x14ac:dyDescent="0.25">
      <c r="A152" s="223">
        <v>130</v>
      </c>
      <c r="B152" s="224" t="s">
        <v>822</v>
      </c>
      <c r="C152" s="227">
        <v>80101706</v>
      </c>
      <c r="D152" s="202" t="s">
        <v>655</v>
      </c>
      <c r="E152" s="227" t="s">
        <v>76</v>
      </c>
      <c r="F152" s="227">
        <v>1</v>
      </c>
      <c r="G152" s="225" t="s">
        <v>165</v>
      </c>
      <c r="H152" s="138">
        <v>3</v>
      </c>
      <c r="I152" s="227" t="s">
        <v>89</v>
      </c>
      <c r="J152" s="227" t="s">
        <v>105</v>
      </c>
      <c r="K152" s="227" t="s">
        <v>55</v>
      </c>
      <c r="L152" s="42">
        <v>6355467</v>
      </c>
      <c r="M152" s="43">
        <v>6355467</v>
      </c>
      <c r="N152" s="227" t="s">
        <v>81</v>
      </c>
      <c r="O152" s="227" t="s">
        <v>56</v>
      </c>
      <c r="P152" s="21" t="s">
        <v>170</v>
      </c>
      <c r="R152" s="124" t="s">
        <v>1536</v>
      </c>
      <c r="S152" s="386" t="s">
        <v>1537</v>
      </c>
      <c r="T152" s="118">
        <v>42548</v>
      </c>
      <c r="U152" s="168" t="s">
        <v>1538</v>
      </c>
      <c r="V152" s="136" t="s">
        <v>451</v>
      </c>
      <c r="W152" s="398">
        <v>3899804</v>
      </c>
      <c r="X152" s="127"/>
      <c r="Y152" s="92">
        <f t="shared" si="2"/>
        <v>3899804</v>
      </c>
      <c r="Z152" s="92">
        <v>3899804</v>
      </c>
      <c r="AA152" s="168" t="s">
        <v>1539</v>
      </c>
      <c r="AB152" s="136" t="s">
        <v>1540</v>
      </c>
      <c r="AC152" s="136" t="s">
        <v>35</v>
      </c>
      <c r="AD152" s="127" t="s">
        <v>1541</v>
      </c>
      <c r="AE152" s="136" t="s">
        <v>56</v>
      </c>
      <c r="AF152" s="136" t="s">
        <v>56</v>
      </c>
      <c r="AG152" s="136" t="s">
        <v>56</v>
      </c>
      <c r="AH152" s="168" t="s">
        <v>617</v>
      </c>
      <c r="AI152" s="121">
        <v>42549</v>
      </c>
      <c r="AJ152" s="121">
        <v>42578</v>
      </c>
      <c r="AK152" s="224" t="s">
        <v>206</v>
      </c>
      <c r="AL152" s="92" t="s">
        <v>1357</v>
      </c>
      <c r="AM152" s="40" t="s">
        <v>56</v>
      </c>
      <c r="AN152" s="29" t="s">
        <v>56</v>
      </c>
      <c r="AO152" s="29" t="s">
        <v>56</v>
      </c>
      <c r="AP152" s="29" t="s">
        <v>56</v>
      </c>
      <c r="AQ152" s="29" t="s">
        <v>56</v>
      </c>
      <c r="AR152" s="29" t="s">
        <v>56</v>
      </c>
      <c r="AS152" s="29" t="s">
        <v>56</v>
      </c>
      <c r="AT152" s="29" t="s">
        <v>56</v>
      </c>
      <c r="AU152" s="29" t="s">
        <v>56</v>
      </c>
      <c r="AV152" s="29">
        <v>3899804</v>
      </c>
      <c r="AW152" s="29"/>
      <c r="AX152" s="29"/>
      <c r="AY152" s="29"/>
      <c r="AZ152" s="29"/>
      <c r="BA152" s="29"/>
    </row>
    <row r="153" spans="1:275" s="41" customFormat="1" ht="125.25" customHeight="1" x14ac:dyDescent="0.25">
      <c r="A153" s="223">
        <v>131</v>
      </c>
      <c r="B153" s="227" t="s">
        <v>826</v>
      </c>
      <c r="C153" s="224">
        <v>204415</v>
      </c>
      <c r="D153" s="115" t="s">
        <v>694</v>
      </c>
      <c r="E153" s="224" t="s">
        <v>76</v>
      </c>
      <c r="F153" s="224">
        <v>1</v>
      </c>
      <c r="G153" s="225" t="s">
        <v>161</v>
      </c>
      <c r="H153" s="224" t="s">
        <v>693</v>
      </c>
      <c r="I153" s="224" t="s">
        <v>96</v>
      </c>
      <c r="J153" s="224" t="s">
        <v>65</v>
      </c>
      <c r="K153" s="224" t="s">
        <v>55</v>
      </c>
      <c r="L153" s="42">
        <v>7150000</v>
      </c>
      <c r="M153" s="318">
        <v>7150000</v>
      </c>
      <c r="N153" s="224" t="s">
        <v>81</v>
      </c>
      <c r="O153" s="224" t="s">
        <v>56</v>
      </c>
      <c r="P153" s="22" t="s">
        <v>656</v>
      </c>
      <c r="R153" s="124" t="s">
        <v>757</v>
      </c>
      <c r="S153" s="124" t="s">
        <v>758</v>
      </c>
      <c r="T153" s="25">
        <v>42445</v>
      </c>
      <c r="U153" s="186" t="s">
        <v>759</v>
      </c>
      <c r="V153" s="127" t="s">
        <v>436</v>
      </c>
      <c r="W153" s="27">
        <v>7150000</v>
      </c>
      <c r="X153" s="127"/>
      <c r="Y153" s="92">
        <f t="shared" si="2"/>
        <v>7150000</v>
      </c>
      <c r="Z153" s="92">
        <v>7150000</v>
      </c>
      <c r="AA153" s="127" t="s">
        <v>760</v>
      </c>
      <c r="AB153" s="127" t="s">
        <v>761</v>
      </c>
      <c r="AC153" s="127" t="s">
        <v>35</v>
      </c>
      <c r="AD153" s="127"/>
      <c r="AE153" s="127"/>
      <c r="AF153" s="127"/>
      <c r="AG153" s="127"/>
      <c r="AH153" s="320" t="s">
        <v>762</v>
      </c>
      <c r="AI153" s="321"/>
      <c r="AJ153" s="321"/>
      <c r="AK153" s="127" t="s">
        <v>555</v>
      </c>
      <c r="AL153" s="446" t="s">
        <v>556</v>
      </c>
      <c r="AM153" s="29" t="s">
        <v>56</v>
      </c>
      <c r="AN153" s="29" t="s">
        <v>56</v>
      </c>
      <c r="AO153" s="29">
        <v>7150000</v>
      </c>
      <c r="AP153" s="56">
        <f>SUBTOTAL(9,AO153)</f>
        <v>7150000</v>
      </c>
      <c r="AQ153" s="29" t="s">
        <v>56</v>
      </c>
      <c r="AR153" s="29" t="s">
        <v>56</v>
      </c>
      <c r="AS153" s="29" t="s">
        <v>56</v>
      </c>
      <c r="AT153" s="29" t="s">
        <v>56</v>
      </c>
      <c r="AU153" s="29" t="s">
        <v>56</v>
      </c>
      <c r="AV153" s="29" t="s">
        <v>56</v>
      </c>
      <c r="AW153" s="29" t="s">
        <v>56</v>
      </c>
      <c r="AX153" s="29" t="s">
        <v>56</v>
      </c>
      <c r="AY153" s="29" t="s">
        <v>56</v>
      </c>
      <c r="AZ153" s="29" t="s">
        <v>56</v>
      </c>
      <c r="BA153" s="29" t="s">
        <v>56</v>
      </c>
    </row>
    <row r="154" spans="1:275" s="41" customFormat="1" ht="87.75" customHeight="1" x14ac:dyDescent="0.25">
      <c r="A154" s="223">
        <v>132</v>
      </c>
      <c r="B154" s="227" t="s">
        <v>826</v>
      </c>
      <c r="C154" s="224">
        <v>204415</v>
      </c>
      <c r="D154" s="115" t="s">
        <v>657</v>
      </c>
      <c r="E154" s="224" t="s">
        <v>76</v>
      </c>
      <c r="F154" s="224">
        <v>1</v>
      </c>
      <c r="G154" s="225" t="s">
        <v>161</v>
      </c>
      <c r="H154" s="224" t="s">
        <v>440</v>
      </c>
      <c r="I154" s="224" t="s">
        <v>89</v>
      </c>
      <c r="J154" s="224" t="s">
        <v>65</v>
      </c>
      <c r="K154" s="224" t="s">
        <v>55</v>
      </c>
      <c r="L154" s="42">
        <v>700000</v>
      </c>
      <c r="M154" s="318">
        <v>700000</v>
      </c>
      <c r="N154" s="224" t="s">
        <v>81</v>
      </c>
      <c r="O154" s="224" t="s">
        <v>56</v>
      </c>
      <c r="P154" s="22" t="s">
        <v>656</v>
      </c>
      <c r="R154" s="288" t="s">
        <v>722</v>
      </c>
      <c r="S154" s="288" t="s">
        <v>723</v>
      </c>
      <c r="T154" s="118">
        <v>42437</v>
      </c>
      <c r="U154" s="116" t="s">
        <v>724</v>
      </c>
      <c r="V154" s="136" t="s">
        <v>436</v>
      </c>
      <c r="W154" s="92">
        <v>700000</v>
      </c>
      <c r="X154" s="127"/>
      <c r="Y154" s="92">
        <f t="shared" si="2"/>
        <v>700000</v>
      </c>
      <c r="Z154" s="92">
        <v>700000</v>
      </c>
      <c r="AA154" s="136" t="s">
        <v>725</v>
      </c>
      <c r="AB154" s="136" t="s">
        <v>726</v>
      </c>
      <c r="AC154" s="136" t="s">
        <v>35</v>
      </c>
      <c r="AD154" s="136" t="s">
        <v>727</v>
      </c>
      <c r="AE154" s="136" t="s">
        <v>56</v>
      </c>
      <c r="AF154" s="136" t="s">
        <v>56</v>
      </c>
      <c r="AG154" s="136" t="s">
        <v>56</v>
      </c>
      <c r="AH154" s="396" t="s">
        <v>728</v>
      </c>
      <c r="AI154" s="121">
        <v>42437</v>
      </c>
      <c r="AJ154" s="121">
        <v>42467</v>
      </c>
      <c r="AK154" s="136" t="s">
        <v>729</v>
      </c>
      <c r="AL154" s="458" t="s">
        <v>556</v>
      </c>
      <c r="AM154" s="29" t="s">
        <v>56</v>
      </c>
      <c r="AN154" s="29" t="s">
        <v>56</v>
      </c>
      <c r="AO154" s="29">
        <v>700000</v>
      </c>
      <c r="AP154" s="29"/>
      <c r="AQ154" s="29"/>
      <c r="AR154" s="29"/>
      <c r="AS154" s="29"/>
      <c r="AT154" s="29"/>
      <c r="AU154" s="29"/>
      <c r="AV154" s="29"/>
      <c r="AW154" s="29"/>
      <c r="AX154" s="29"/>
      <c r="AY154" s="29"/>
      <c r="AZ154" s="29"/>
      <c r="BA154" s="29"/>
    </row>
    <row r="155" spans="1:275" s="41" customFormat="1" ht="90" customHeight="1" x14ac:dyDescent="0.25">
      <c r="A155" s="223">
        <v>133</v>
      </c>
      <c r="B155" s="227" t="s">
        <v>822</v>
      </c>
      <c r="C155" s="227">
        <v>84131603</v>
      </c>
      <c r="D155" s="459" t="s">
        <v>98</v>
      </c>
      <c r="E155" s="227" t="s">
        <v>76</v>
      </c>
      <c r="F155" s="227">
        <v>1</v>
      </c>
      <c r="G155" s="225" t="s">
        <v>164</v>
      </c>
      <c r="H155" s="138">
        <v>1</v>
      </c>
      <c r="I155" s="227" t="s">
        <v>80</v>
      </c>
      <c r="J155" s="227" t="s">
        <v>63</v>
      </c>
      <c r="K155" s="227" t="s">
        <v>55</v>
      </c>
      <c r="L155" s="42">
        <v>536462</v>
      </c>
      <c r="M155" s="43">
        <v>536462</v>
      </c>
      <c r="N155" s="227" t="s">
        <v>81</v>
      </c>
      <c r="O155" s="227" t="s">
        <v>56</v>
      </c>
      <c r="P155" s="21" t="s">
        <v>82</v>
      </c>
      <c r="R155" s="124" t="s">
        <v>1176</v>
      </c>
      <c r="S155" s="124" t="s">
        <v>1177</v>
      </c>
      <c r="T155" s="25">
        <v>42478</v>
      </c>
      <c r="U155" s="186" t="s">
        <v>1178</v>
      </c>
      <c r="V155" s="127" t="s">
        <v>436</v>
      </c>
      <c r="W155" s="312">
        <v>271603</v>
      </c>
      <c r="X155" s="460"/>
      <c r="Y155" s="92">
        <f t="shared" si="2"/>
        <v>271603</v>
      </c>
      <c r="Z155" s="92">
        <v>271603</v>
      </c>
      <c r="AA155" s="136" t="s">
        <v>1179</v>
      </c>
      <c r="AB155" s="136" t="s">
        <v>1180</v>
      </c>
      <c r="AC155" s="136" t="s">
        <v>224</v>
      </c>
      <c r="AD155" s="127" t="s">
        <v>1181</v>
      </c>
      <c r="AE155" s="136" t="s">
        <v>56</v>
      </c>
      <c r="AF155" s="136" t="s">
        <v>56</v>
      </c>
      <c r="AG155" s="136" t="s">
        <v>56</v>
      </c>
      <c r="AH155" s="120" t="s">
        <v>1182</v>
      </c>
      <c r="AI155" s="121">
        <v>42479</v>
      </c>
      <c r="AJ155" s="121">
        <v>42735</v>
      </c>
      <c r="AK155" s="136" t="s">
        <v>206</v>
      </c>
      <c r="AL155" s="92" t="s">
        <v>584</v>
      </c>
      <c r="AM155" s="461" t="s">
        <v>56</v>
      </c>
      <c r="AN155" s="461" t="s">
        <v>56</v>
      </c>
      <c r="AO155" s="461" t="s">
        <v>56</v>
      </c>
      <c r="AP155" s="461" t="s">
        <v>56</v>
      </c>
      <c r="AQ155" s="462">
        <v>271603</v>
      </c>
      <c r="AR155" s="461" t="s">
        <v>56</v>
      </c>
      <c r="AS155" s="461" t="s">
        <v>56</v>
      </c>
      <c r="AT155" s="409">
        <v>271603</v>
      </c>
      <c r="AU155" s="461" t="s">
        <v>56</v>
      </c>
      <c r="AV155" s="461" t="s">
        <v>56</v>
      </c>
      <c r="AW155" s="461" t="s">
        <v>56</v>
      </c>
      <c r="AX155" s="461" t="s">
        <v>56</v>
      </c>
      <c r="AY155" s="461" t="s">
        <v>56</v>
      </c>
      <c r="AZ155" s="461" t="s">
        <v>56</v>
      </c>
      <c r="BA155" s="461" t="s">
        <v>56</v>
      </c>
    </row>
    <row r="156" spans="1:275" s="41" customFormat="1" ht="131.25" customHeight="1" x14ac:dyDescent="0.25">
      <c r="A156" s="254">
        <v>134</v>
      </c>
      <c r="B156" s="257" t="s">
        <v>818</v>
      </c>
      <c r="C156" s="216">
        <v>80101706</v>
      </c>
      <c r="D156" s="294" t="s">
        <v>682</v>
      </c>
      <c r="E156" s="257" t="s">
        <v>125</v>
      </c>
      <c r="F156" s="257">
        <v>1</v>
      </c>
      <c r="G156" s="295" t="s">
        <v>161</v>
      </c>
      <c r="H156" s="247" t="s">
        <v>683</v>
      </c>
      <c r="I156" s="251" t="s">
        <v>96</v>
      </c>
      <c r="J156" s="227" t="s">
        <v>691</v>
      </c>
      <c r="K156" s="224" t="s">
        <v>108</v>
      </c>
      <c r="L156" s="42">
        <v>25541000</v>
      </c>
      <c r="M156" s="318">
        <v>25541000</v>
      </c>
      <c r="N156" s="224" t="s">
        <v>81</v>
      </c>
      <c r="O156" s="224" t="s">
        <v>56</v>
      </c>
      <c r="P156" s="14" t="s">
        <v>126</v>
      </c>
      <c r="R156" s="326" t="s">
        <v>730</v>
      </c>
      <c r="S156" s="326" t="s">
        <v>242</v>
      </c>
      <c r="T156" s="327">
        <v>42443</v>
      </c>
      <c r="U156" s="328" t="s">
        <v>731</v>
      </c>
      <c r="V156" s="328" t="s">
        <v>211</v>
      </c>
      <c r="W156" s="329">
        <v>25541000</v>
      </c>
      <c r="X156" s="463"/>
      <c r="Y156" s="329">
        <v>25541000</v>
      </c>
      <c r="Z156" s="329">
        <v>25541000</v>
      </c>
      <c r="AA156" s="328" t="s">
        <v>732</v>
      </c>
      <c r="AB156" s="328" t="s">
        <v>733</v>
      </c>
      <c r="AC156" s="328" t="s">
        <v>604</v>
      </c>
      <c r="AD156" s="328"/>
      <c r="AE156" s="328" t="s">
        <v>56</v>
      </c>
      <c r="AF156" s="328" t="s">
        <v>56</v>
      </c>
      <c r="AG156" s="328" t="s">
        <v>56</v>
      </c>
      <c r="AH156" s="464" t="s">
        <v>734</v>
      </c>
      <c r="AI156" s="331">
        <v>42443</v>
      </c>
      <c r="AJ156" s="331">
        <v>42734</v>
      </c>
      <c r="AK156" s="328" t="s">
        <v>1277</v>
      </c>
      <c r="AL156" s="332" t="s">
        <v>240</v>
      </c>
      <c r="AM156" s="465" t="s">
        <v>56</v>
      </c>
      <c r="AN156" s="466" t="s">
        <v>56</v>
      </c>
      <c r="AO156" s="466" t="s">
        <v>56</v>
      </c>
      <c r="AP156" s="466" t="s">
        <v>56</v>
      </c>
      <c r="AQ156" s="467">
        <v>6266186</v>
      </c>
      <c r="AR156" s="467">
        <v>6266186</v>
      </c>
      <c r="AS156" s="468">
        <v>5266186</v>
      </c>
      <c r="AT156" s="469"/>
      <c r="AU156" s="467">
        <v>5266186</v>
      </c>
      <c r="AV156" s="469"/>
      <c r="AW156" s="469"/>
      <c r="AX156" s="469"/>
      <c r="AY156" s="469"/>
      <c r="AZ156" s="469"/>
      <c r="BA156" s="469"/>
    </row>
    <row r="157" spans="1:275" s="41" customFormat="1" ht="56.25" customHeight="1" x14ac:dyDescent="0.25">
      <c r="A157" s="242"/>
      <c r="B157" s="258"/>
      <c r="C157" s="217"/>
      <c r="D157" s="313"/>
      <c r="E157" s="258"/>
      <c r="F157" s="258"/>
      <c r="G157" s="314"/>
      <c r="H157" s="248"/>
      <c r="I157" s="240"/>
      <c r="J157" s="227" t="s">
        <v>692</v>
      </c>
      <c r="K157" s="224" t="s">
        <v>108</v>
      </c>
      <c r="L157" s="42">
        <v>25541000</v>
      </c>
      <c r="M157" s="318">
        <v>25541000</v>
      </c>
      <c r="N157" s="224" t="s">
        <v>81</v>
      </c>
      <c r="O157" s="224" t="s">
        <v>56</v>
      </c>
      <c r="P157" s="14" t="s">
        <v>126</v>
      </c>
      <c r="R157" s="334"/>
      <c r="S157" s="334"/>
      <c r="T157" s="335"/>
      <c r="U157" s="243"/>
      <c r="V157" s="243"/>
      <c r="W157" s="329">
        <v>25541000</v>
      </c>
      <c r="X157" s="463"/>
      <c r="Y157" s="329">
        <v>25541000</v>
      </c>
      <c r="Z157" s="329">
        <v>25541000</v>
      </c>
      <c r="AA157" s="243"/>
      <c r="AB157" s="243"/>
      <c r="AC157" s="243"/>
      <c r="AD157" s="243"/>
      <c r="AE157" s="243"/>
      <c r="AF157" s="243"/>
      <c r="AG157" s="243"/>
      <c r="AH157" s="470"/>
      <c r="AI157" s="337"/>
      <c r="AJ157" s="337"/>
      <c r="AK157" s="243"/>
      <c r="AL157" s="338"/>
      <c r="AM157" s="471"/>
      <c r="AN157" s="472"/>
      <c r="AO157" s="472"/>
      <c r="AP157" s="472"/>
      <c r="AQ157" s="473"/>
      <c r="AR157" s="472"/>
      <c r="AS157" s="474"/>
      <c r="AT157" s="475"/>
      <c r="AU157" s="472"/>
      <c r="AV157" s="475"/>
      <c r="AW157" s="475"/>
      <c r="AX157" s="475"/>
      <c r="AY157" s="475"/>
      <c r="AZ157" s="475"/>
      <c r="BA157" s="475"/>
    </row>
    <row r="158" spans="1:275" s="130" customFormat="1" ht="104.25" customHeight="1" x14ac:dyDescent="0.25">
      <c r="A158" s="254">
        <v>135</v>
      </c>
      <c r="B158" s="257" t="s">
        <v>818</v>
      </c>
      <c r="C158" s="216">
        <v>80101706</v>
      </c>
      <c r="D158" s="294" t="s">
        <v>682</v>
      </c>
      <c r="E158" s="257" t="s">
        <v>125</v>
      </c>
      <c r="F158" s="257">
        <v>1</v>
      </c>
      <c r="G158" s="295" t="s">
        <v>161</v>
      </c>
      <c r="H158" s="247" t="s">
        <v>683</v>
      </c>
      <c r="I158" s="251" t="s">
        <v>96</v>
      </c>
      <c r="J158" s="227" t="s">
        <v>691</v>
      </c>
      <c r="K158" s="224" t="s">
        <v>108</v>
      </c>
      <c r="L158" s="42">
        <v>28095000</v>
      </c>
      <c r="M158" s="318">
        <v>28095000</v>
      </c>
      <c r="N158" s="224" t="s">
        <v>81</v>
      </c>
      <c r="O158" s="224" t="s">
        <v>56</v>
      </c>
      <c r="P158" s="14" t="s">
        <v>126</v>
      </c>
      <c r="Q158" s="41"/>
      <c r="R158" s="326" t="s">
        <v>735</v>
      </c>
      <c r="S158" s="326" t="s">
        <v>281</v>
      </c>
      <c r="T158" s="327">
        <v>42443</v>
      </c>
      <c r="U158" s="328" t="s">
        <v>736</v>
      </c>
      <c r="V158" s="328" t="s">
        <v>211</v>
      </c>
      <c r="W158" s="329">
        <v>28095000</v>
      </c>
      <c r="X158" s="463"/>
      <c r="Y158" s="329">
        <v>28095000</v>
      </c>
      <c r="Z158" s="329">
        <v>28095000</v>
      </c>
      <c r="AA158" s="328" t="s">
        <v>737</v>
      </c>
      <c r="AB158" s="328" t="s">
        <v>738</v>
      </c>
      <c r="AC158" s="328" t="s">
        <v>604</v>
      </c>
      <c r="AD158" s="328"/>
      <c r="AE158" s="328" t="s">
        <v>56</v>
      </c>
      <c r="AF158" s="328" t="s">
        <v>56</v>
      </c>
      <c r="AG158" s="328" t="s">
        <v>56</v>
      </c>
      <c r="AH158" s="464" t="s">
        <v>734</v>
      </c>
      <c r="AI158" s="331">
        <v>42443</v>
      </c>
      <c r="AJ158" s="331">
        <v>42734</v>
      </c>
      <c r="AK158" s="328" t="s">
        <v>1277</v>
      </c>
      <c r="AL158" s="332" t="s">
        <v>240</v>
      </c>
      <c r="AM158" s="465" t="s">
        <v>56</v>
      </c>
      <c r="AN158" s="465" t="s">
        <v>56</v>
      </c>
      <c r="AO158" s="467">
        <v>5775000</v>
      </c>
      <c r="AP158" s="476">
        <f>SUBTOTAL(9,AO158)</f>
        <v>5775000</v>
      </c>
      <c r="AQ158" s="477">
        <v>5775000</v>
      </c>
      <c r="AR158" s="478">
        <v>5775000</v>
      </c>
      <c r="AS158" s="466" t="s">
        <v>56</v>
      </c>
      <c r="AT158" s="469"/>
      <c r="AU158" s="467">
        <v>5775000</v>
      </c>
      <c r="AV158" s="469"/>
      <c r="AW158" s="469"/>
      <c r="AX158" s="469"/>
      <c r="AY158" s="469"/>
      <c r="AZ158" s="469"/>
      <c r="BA158" s="469"/>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c r="CF158" s="41"/>
      <c r="CG158" s="41"/>
      <c r="CH158" s="41"/>
      <c r="CI158" s="41"/>
      <c r="CJ158" s="41"/>
      <c r="CK158" s="41"/>
      <c r="CL158" s="41"/>
      <c r="CM158" s="41"/>
      <c r="CN158" s="41"/>
      <c r="CO158" s="41"/>
      <c r="CP158" s="41"/>
      <c r="CQ158" s="41"/>
      <c r="CR158" s="41"/>
      <c r="CS158" s="41"/>
      <c r="CT158" s="41"/>
      <c r="CU158" s="41"/>
      <c r="CV158" s="41"/>
      <c r="CW158" s="41"/>
      <c r="CX158" s="41"/>
      <c r="CY158" s="41"/>
      <c r="CZ158" s="41"/>
      <c r="DA158" s="41"/>
      <c r="DB158" s="41"/>
      <c r="DC158" s="41"/>
      <c r="DD158" s="41"/>
      <c r="DE158" s="41"/>
      <c r="DF158" s="41"/>
      <c r="DG158" s="41"/>
      <c r="DH158" s="41"/>
      <c r="DI158" s="41"/>
      <c r="DJ158" s="41"/>
      <c r="DK158" s="41"/>
      <c r="DL158" s="41"/>
      <c r="DM158" s="41"/>
      <c r="DN158" s="41"/>
      <c r="DO158" s="41"/>
      <c r="DP158" s="41"/>
      <c r="DQ158" s="41"/>
      <c r="DR158" s="41"/>
      <c r="DS158" s="41"/>
      <c r="DT158" s="41"/>
      <c r="DU158" s="41"/>
      <c r="DV158" s="41"/>
      <c r="DW158" s="41"/>
      <c r="DX158" s="41"/>
      <c r="DY158" s="41"/>
      <c r="DZ158" s="41"/>
      <c r="EA158" s="41"/>
      <c r="EB158" s="41"/>
      <c r="EC158" s="41"/>
      <c r="ED158" s="41"/>
      <c r="EE158" s="41"/>
      <c r="EF158" s="41"/>
      <c r="EG158" s="41"/>
      <c r="EH158" s="41"/>
      <c r="EI158" s="41"/>
      <c r="EJ158" s="41"/>
      <c r="EK158" s="41"/>
      <c r="EL158" s="41"/>
      <c r="EM158" s="41"/>
      <c r="EN158" s="41"/>
      <c r="EO158" s="41"/>
      <c r="EP158" s="41"/>
      <c r="EQ158" s="41"/>
      <c r="ER158" s="41"/>
      <c r="ES158" s="41"/>
      <c r="ET158" s="41"/>
      <c r="EU158" s="41"/>
      <c r="EV158" s="41"/>
      <c r="EW158" s="41"/>
      <c r="EX158" s="41"/>
      <c r="EY158" s="41"/>
      <c r="EZ158" s="41"/>
      <c r="FA158" s="41"/>
      <c r="FB158" s="41"/>
      <c r="FC158" s="41"/>
      <c r="FD158" s="41"/>
      <c r="FE158" s="41"/>
      <c r="FF158" s="41"/>
      <c r="FG158" s="41"/>
      <c r="FH158" s="41"/>
      <c r="FI158" s="41"/>
      <c r="FJ158" s="41"/>
      <c r="FK158" s="41"/>
      <c r="FL158" s="41"/>
      <c r="FM158" s="41"/>
      <c r="FN158" s="41"/>
      <c r="FO158" s="41"/>
      <c r="FP158" s="41"/>
      <c r="FQ158" s="41"/>
      <c r="FR158" s="41"/>
      <c r="FS158" s="41"/>
      <c r="FT158" s="41"/>
      <c r="FU158" s="41"/>
      <c r="FV158" s="41"/>
      <c r="FW158" s="41"/>
      <c r="FX158" s="41"/>
      <c r="FY158" s="41"/>
      <c r="FZ158" s="41"/>
      <c r="GA158" s="41"/>
      <c r="GB158" s="41"/>
      <c r="GC158" s="41"/>
      <c r="GD158" s="41"/>
      <c r="GE158" s="41"/>
      <c r="GF158" s="41"/>
      <c r="GG158" s="41"/>
      <c r="GH158" s="41"/>
      <c r="GI158" s="41"/>
      <c r="GJ158" s="41"/>
      <c r="GK158" s="41"/>
      <c r="GL158" s="41"/>
      <c r="GM158" s="41"/>
      <c r="GN158" s="41"/>
      <c r="GO158" s="41"/>
      <c r="GP158" s="41"/>
      <c r="GQ158" s="41"/>
      <c r="GR158" s="41"/>
      <c r="GS158" s="41"/>
      <c r="GT158" s="41"/>
      <c r="GU158" s="41"/>
      <c r="GV158" s="41"/>
      <c r="GW158" s="41"/>
      <c r="GX158" s="41"/>
      <c r="GY158" s="41"/>
      <c r="GZ158" s="41"/>
      <c r="HA158" s="41"/>
      <c r="HB158" s="41"/>
      <c r="HC158" s="41"/>
      <c r="HD158" s="41"/>
      <c r="HE158" s="41"/>
      <c r="HF158" s="41"/>
      <c r="HG158" s="41"/>
      <c r="HH158" s="41"/>
      <c r="HI158" s="41"/>
      <c r="HJ158" s="41"/>
      <c r="HK158" s="41"/>
      <c r="HL158" s="41"/>
      <c r="HM158" s="41"/>
      <c r="HN158" s="41"/>
      <c r="HO158" s="41"/>
      <c r="HP158" s="41"/>
      <c r="HQ158" s="41"/>
      <c r="HR158" s="41"/>
      <c r="HS158" s="41"/>
      <c r="HT158" s="41"/>
      <c r="HU158" s="41"/>
      <c r="HV158" s="41"/>
      <c r="HW158" s="41"/>
      <c r="HX158" s="41"/>
      <c r="HY158" s="41"/>
      <c r="HZ158" s="41"/>
      <c r="IA158" s="41"/>
      <c r="IB158" s="41"/>
      <c r="IC158" s="41"/>
      <c r="ID158" s="41"/>
      <c r="IE158" s="41"/>
      <c r="IF158" s="41"/>
      <c r="IG158" s="41"/>
      <c r="IH158" s="41"/>
      <c r="II158" s="41"/>
      <c r="IJ158" s="41"/>
      <c r="IK158" s="41"/>
      <c r="IL158" s="41"/>
      <c r="IM158" s="41"/>
      <c r="IN158" s="41"/>
      <c r="IO158" s="41"/>
      <c r="IP158" s="41"/>
      <c r="IQ158" s="41"/>
      <c r="IR158" s="41"/>
      <c r="IS158" s="41"/>
      <c r="IT158" s="41"/>
      <c r="IU158" s="41"/>
      <c r="IV158" s="41"/>
      <c r="IW158" s="41"/>
      <c r="IX158" s="41"/>
      <c r="IY158" s="41"/>
      <c r="IZ158" s="41"/>
      <c r="JA158" s="41"/>
      <c r="JB158" s="41"/>
      <c r="JC158" s="41"/>
      <c r="JD158" s="41"/>
      <c r="JE158" s="41"/>
      <c r="JF158" s="41"/>
      <c r="JG158" s="41"/>
      <c r="JH158" s="41"/>
      <c r="JI158" s="41"/>
      <c r="JJ158" s="41"/>
      <c r="JK158" s="41"/>
      <c r="JL158" s="41"/>
      <c r="JM158" s="41"/>
      <c r="JN158" s="41"/>
      <c r="JO158" s="41"/>
    </row>
    <row r="159" spans="1:275" s="130" customFormat="1" ht="31.5" customHeight="1" x14ac:dyDescent="0.25">
      <c r="A159" s="242"/>
      <c r="B159" s="258"/>
      <c r="C159" s="217"/>
      <c r="D159" s="313"/>
      <c r="E159" s="258"/>
      <c r="F159" s="258"/>
      <c r="G159" s="314"/>
      <c r="H159" s="248"/>
      <c r="I159" s="240"/>
      <c r="J159" s="227" t="s">
        <v>692</v>
      </c>
      <c r="K159" s="224" t="s">
        <v>108</v>
      </c>
      <c r="L159" s="42">
        <v>28095000</v>
      </c>
      <c r="M159" s="318">
        <v>28095000</v>
      </c>
      <c r="N159" s="224" t="s">
        <v>81</v>
      </c>
      <c r="O159" s="224" t="s">
        <v>56</v>
      </c>
      <c r="P159" s="14" t="s">
        <v>126</v>
      </c>
      <c r="Q159" s="41"/>
      <c r="R159" s="334"/>
      <c r="S159" s="334"/>
      <c r="T159" s="335"/>
      <c r="U159" s="243"/>
      <c r="V159" s="243"/>
      <c r="W159" s="329">
        <v>28095000</v>
      </c>
      <c r="X159" s="463"/>
      <c r="Y159" s="329">
        <v>28095000</v>
      </c>
      <c r="Z159" s="329">
        <v>28095000</v>
      </c>
      <c r="AA159" s="243"/>
      <c r="AB159" s="243"/>
      <c r="AC159" s="243"/>
      <c r="AD159" s="243"/>
      <c r="AE159" s="243"/>
      <c r="AF159" s="243"/>
      <c r="AG159" s="243"/>
      <c r="AH159" s="470"/>
      <c r="AI159" s="337"/>
      <c r="AJ159" s="337"/>
      <c r="AK159" s="243"/>
      <c r="AL159" s="338"/>
      <c r="AM159" s="479"/>
      <c r="AN159" s="479"/>
      <c r="AO159" s="472"/>
      <c r="AP159" s="472"/>
      <c r="AQ159" s="480"/>
      <c r="AR159" s="481"/>
      <c r="AS159" s="472"/>
      <c r="AT159" s="482"/>
      <c r="AU159" s="472"/>
      <c r="AV159" s="482"/>
      <c r="AW159" s="482"/>
      <c r="AX159" s="482"/>
      <c r="AY159" s="482"/>
      <c r="AZ159" s="482"/>
      <c r="BA159" s="482"/>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c r="CF159" s="41"/>
      <c r="CG159" s="41"/>
      <c r="CH159" s="41"/>
      <c r="CI159" s="41"/>
      <c r="CJ159" s="41"/>
      <c r="CK159" s="41"/>
      <c r="CL159" s="41"/>
      <c r="CM159" s="41"/>
      <c r="CN159" s="41"/>
      <c r="CO159" s="41"/>
      <c r="CP159" s="41"/>
      <c r="CQ159" s="41"/>
      <c r="CR159" s="41"/>
      <c r="CS159" s="41"/>
      <c r="CT159" s="41"/>
      <c r="CU159" s="41"/>
      <c r="CV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41"/>
      <c r="DZ159" s="41"/>
      <c r="EA159" s="41"/>
      <c r="EB159" s="41"/>
      <c r="EC159" s="41"/>
      <c r="ED159" s="41"/>
      <c r="EE159" s="41"/>
      <c r="EF159" s="41"/>
      <c r="EG159" s="41"/>
      <c r="EH159" s="41"/>
      <c r="EI159" s="41"/>
      <c r="EJ159" s="41"/>
      <c r="EK159" s="41"/>
      <c r="EL159" s="41"/>
      <c r="EM159" s="41"/>
      <c r="EN159" s="41"/>
      <c r="EO159" s="41"/>
      <c r="EP159" s="41"/>
      <c r="EQ159" s="41"/>
      <c r="ER159" s="41"/>
      <c r="ES159" s="41"/>
      <c r="ET159" s="41"/>
      <c r="EU159" s="41"/>
      <c r="EV159" s="41"/>
      <c r="EW159" s="41"/>
      <c r="EX159" s="41"/>
      <c r="EY159" s="41"/>
      <c r="EZ159" s="41"/>
      <c r="FA159" s="41"/>
      <c r="FB159" s="41"/>
      <c r="FC159" s="41"/>
      <c r="FD159" s="41"/>
      <c r="FE159" s="41"/>
      <c r="FF159" s="41"/>
      <c r="FG159" s="41"/>
      <c r="FH159" s="41"/>
      <c r="FI159" s="41"/>
      <c r="FJ159" s="41"/>
      <c r="FK159" s="41"/>
      <c r="FL159" s="41"/>
      <c r="FM159" s="41"/>
      <c r="FN159" s="41"/>
      <c r="FO159" s="41"/>
      <c r="FP159" s="41"/>
      <c r="FQ159" s="41"/>
      <c r="FR159" s="41"/>
      <c r="FS159" s="41"/>
      <c r="FT159" s="41"/>
      <c r="FU159" s="41"/>
      <c r="FV159" s="41"/>
      <c r="FW159" s="41"/>
      <c r="FX159" s="41"/>
      <c r="FY159" s="41"/>
      <c r="FZ159" s="41"/>
      <c r="GA159" s="41"/>
      <c r="GB159" s="41"/>
      <c r="GC159" s="41"/>
      <c r="GD159" s="41"/>
      <c r="GE159" s="41"/>
      <c r="GF159" s="41"/>
      <c r="GG159" s="41"/>
      <c r="GH159" s="41"/>
      <c r="GI159" s="41"/>
      <c r="GJ159" s="41"/>
      <c r="GK159" s="41"/>
      <c r="GL159" s="41"/>
      <c r="GM159" s="41"/>
      <c r="GN159" s="41"/>
      <c r="GO159" s="41"/>
      <c r="GP159" s="41"/>
      <c r="GQ159" s="41"/>
      <c r="GR159" s="41"/>
      <c r="GS159" s="41"/>
      <c r="GT159" s="41"/>
      <c r="GU159" s="41"/>
      <c r="GV159" s="41"/>
      <c r="GW159" s="41"/>
      <c r="GX159" s="41"/>
      <c r="GY159" s="41"/>
      <c r="GZ159" s="41"/>
      <c r="HA159" s="41"/>
      <c r="HB159" s="41"/>
      <c r="HC159" s="41"/>
      <c r="HD159" s="41"/>
      <c r="HE159" s="41"/>
      <c r="HF159" s="41"/>
      <c r="HG159" s="41"/>
      <c r="HH159" s="41"/>
      <c r="HI159" s="41"/>
      <c r="HJ159" s="41"/>
      <c r="HK159" s="41"/>
      <c r="HL159" s="41"/>
      <c r="HM159" s="41"/>
      <c r="HN159" s="41"/>
      <c r="HO159" s="41"/>
      <c r="HP159" s="41"/>
      <c r="HQ159" s="41"/>
      <c r="HR159" s="41"/>
      <c r="HS159" s="41"/>
      <c r="HT159" s="41"/>
      <c r="HU159" s="41"/>
      <c r="HV159" s="41"/>
      <c r="HW159" s="41"/>
      <c r="HX159" s="41"/>
      <c r="HY159" s="41"/>
      <c r="HZ159" s="41"/>
      <c r="IA159" s="41"/>
      <c r="IB159" s="41"/>
      <c r="IC159" s="41"/>
      <c r="ID159" s="41"/>
      <c r="IE159" s="41"/>
      <c r="IF159" s="41"/>
      <c r="IG159" s="41"/>
      <c r="IH159" s="41"/>
      <c r="II159" s="41"/>
      <c r="IJ159" s="41"/>
      <c r="IK159" s="41"/>
      <c r="IL159" s="41"/>
      <c r="IM159" s="41"/>
      <c r="IN159" s="41"/>
      <c r="IO159" s="41"/>
      <c r="IP159" s="41"/>
      <c r="IQ159" s="41"/>
      <c r="IR159" s="41"/>
      <c r="IS159" s="41"/>
      <c r="IT159" s="41"/>
      <c r="IU159" s="41"/>
      <c r="IV159" s="41"/>
      <c r="IW159" s="41"/>
      <c r="IX159" s="41"/>
      <c r="IY159" s="41"/>
      <c r="IZ159" s="41"/>
      <c r="JA159" s="41"/>
      <c r="JB159" s="41"/>
      <c r="JC159" s="41"/>
      <c r="JD159" s="41"/>
      <c r="JE159" s="41"/>
      <c r="JF159" s="41"/>
      <c r="JG159" s="41"/>
      <c r="JH159" s="41"/>
      <c r="JI159" s="41"/>
      <c r="JJ159" s="41"/>
      <c r="JK159" s="41"/>
      <c r="JL159" s="41"/>
      <c r="JM159" s="41"/>
      <c r="JN159" s="41"/>
      <c r="JO159" s="41"/>
    </row>
    <row r="160" spans="1:275" s="130" customFormat="1" ht="57" customHeight="1" x14ac:dyDescent="0.25">
      <c r="A160" s="223">
        <v>136</v>
      </c>
      <c r="B160" s="224" t="s">
        <v>831</v>
      </c>
      <c r="C160" s="224">
        <v>80101706</v>
      </c>
      <c r="D160" s="125" t="s">
        <v>739</v>
      </c>
      <c r="E160" s="224" t="s">
        <v>125</v>
      </c>
      <c r="F160" s="224">
        <v>1</v>
      </c>
      <c r="G160" s="225" t="s">
        <v>161</v>
      </c>
      <c r="H160" s="138" t="s">
        <v>683</v>
      </c>
      <c r="I160" s="227" t="s">
        <v>96</v>
      </c>
      <c r="J160" s="227" t="s">
        <v>684</v>
      </c>
      <c r="K160" s="224" t="s">
        <v>108</v>
      </c>
      <c r="L160" s="42">
        <v>102165000</v>
      </c>
      <c r="M160" s="318">
        <v>102165000</v>
      </c>
      <c r="N160" s="224" t="s">
        <v>81</v>
      </c>
      <c r="O160" s="224" t="s">
        <v>56</v>
      </c>
      <c r="P160" s="14" t="s">
        <v>126</v>
      </c>
      <c r="Q160" s="41"/>
      <c r="R160" s="124" t="s">
        <v>740</v>
      </c>
      <c r="S160" s="124" t="s">
        <v>255</v>
      </c>
      <c r="T160" s="25">
        <v>42443</v>
      </c>
      <c r="U160" s="186" t="s">
        <v>741</v>
      </c>
      <c r="V160" s="127" t="s">
        <v>211</v>
      </c>
      <c r="W160" s="27">
        <v>102165000</v>
      </c>
      <c r="X160" s="483"/>
      <c r="Y160" s="92">
        <f t="shared" ref="Y160:Y210" si="3">SUM(W160+X160)</f>
        <v>102165000</v>
      </c>
      <c r="Z160" s="92">
        <v>102165000</v>
      </c>
      <c r="AA160" s="127" t="s">
        <v>742</v>
      </c>
      <c r="AB160" s="127" t="s">
        <v>743</v>
      </c>
      <c r="AC160" s="127" t="s">
        <v>224</v>
      </c>
      <c r="AD160" s="127"/>
      <c r="AE160" s="127" t="s">
        <v>547</v>
      </c>
      <c r="AF160" s="321">
        <v>42443</v>
      </c>
      <c r="AG160" s="321">
        <v>42443</v>
      </c>
      <c r="AH160" s="323" t="s">
        <v>744</v>
      </c>
      <c r="AI160" s="321">
        <v>42443</v>
      </c>
      <c r="AJ160" s="321">
        <v>42734</v>
      </c>
      <c r="AK160" s="127" t="s">
        <v>467</v>
      </c>
      <c r="AL160" s="324" t="s">
        <v>218</v>
      </c>
      <c r="AM160" s="484" t="s">
        <v>56</v>
      </c>
      <c r="AN160" s="484" t="s">
        <v>56</v>
      </c>
      <c r="AO160" s="484" t="s">
        <v>56</v>
      </c>
      <c r="AP160" s="484" t="s">
        <v>56</v>
      </c>
      <c r="AQ160" s="485">
        <v>10500000</v>
      </c>
      <c r="AR160" s="485">
        <v>10500000</v>
      </c>
      <c r="AS160" s="486">
        <v>10500000</v>
      </c>
      <c r="AT160" s="419"/>
      <c r="AU160" s="486">
        <v>10500000</v>
      </c>
      <c r="AV160" s="419"/>
      <c r="AW160" s="419"/>
      <c r="AX160" s="419"/>
      <c r="AY160" s="419"/>
      <c r="AZ160" s="419"/>
      <c r="BA160" s="419"/>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c r="CF160" s="41"/>
      <c r="CG160" s="41"/>
      <c r="CH160" s="41"/>
      <c r="CI160" s="41"/>
      <c r="CJ160" s="41"/>
      <c r="CK160" s="41"/>
      <c r="CL160" s="41"/>
      <c r="CM160" s="41"/>
      <c r="CN160" s="41"/>
      <c r="CO160" s="41"/>
      <c r="CP160" s="41"/>
      <c r="CQ160" s="41"/>
      <c r="CR160" s="41"/>
      <c r="CS160" s="41"/>
      <c r="CT160" s="41"/>
      <c r="CU160" s="41"/>
      <c r="CV160" s="41"/>
      <c r="CW160" s="41"/>
      <c r="CX160" s="41"/>
      <c r="CY160" s="41"/>
      <c r="CZ160" s="41"/>
      <c r="DA160" s="41"/>
      <c r="DB160" s="41"/>
      <c r="DC160" s="41"/>
      <c r="DD160" s="41"/>
      <c r="DE160" s="41"/>
      <c r="DF160" s="41"/>
      <c r="DG160" s="41"/>
      <c r="DH160" s="41"/>
      <c r="DI160" s="41"/>
      <c r="DJ160" s="41"/>
      <c r="DK160" s="41"/>
      <c r="DL160" s="41"/>
      <c r="DM160" s="41"/>
      <c r="DN160" s="41"/>
      <c r="DO160" s="41"/>
      <c r="DP160" s="41"/>
      <c r="DQ160" s="41"/>
      <c r="DR160" s="41"/>
      <c r="DS160" s="41"/>
      <c r="DT160" s="41"/>
      <c r="DU160" s="41"/>
      <c r="DV160" s="41"/>
      <c r="DW160" s="41"/>
      <c r="DX160" s="41"/>
      <c r="DY160" s="41"/>
      <c r="DZ160" s="41"/>
      <c r="EA160" s="41"/>
      <c r="EB160" s="41"/>
      <c r="EC160" s="41"/>
      <c r="ED160" s="41"/>
      <c r="EE160" s="41"/>
      <c r="EF160" s="41"/>
      <c r="EG160" s="41"/>
      <c r="EH160" s="41"/>
      <c r="EI160" s="41"/>
      <c r="EJ160" s="41"/>
      <c r="EK160" s="41"/>
      <c r="EL160" s="41"/>
      <c r="EM160" s="41"/>
      <c r="EN160" s="41"/>
      <c r="EO160" s="41"/>
      <c r="EP160" s="41"/>
      <c r="EQ160" s="41"/>
      <c r="ER160" s="41"/>
      <c r="ES160" s="41"/>
      <c r="ET160" s="41"/>
      <c r="EU160" s="41"/>
      <c r="EV160" s="41"/>
      <c r="EW160" s="41"/>
      <c r="EX160" s="41"/>
      <c r="EY160" s="41"/>
      <c r="EZ160" s="41"/>
      <c r="FA160" s="41"/>
      <c r="FB160" s="41"/>
      <c r="FC160" s="41"/>
      <c r="FD160" s="41"/>
      <c r="FE160" s="41"/>
      <c r="FF160" s="41"/>
      <c r="FG160" s="41"/>
      <c r="FH160" s="41"/>
      <c r="FI160" s="41"/>
      <c r="FJ160" s="41"/>
      <c r="FK160" s="41"/>
      <c r="FL160" s="41"/>
      <c r="FM160" s="41"/>
      <c r="FN160" s="41"/>
      <c r="FO160" s="41"/>
      <c r="FP160" s="41"/>
      <c r="FQ160" s="41"/>
      <c r="FR160" s="41"/>
      <c r="FS160" s="41"/>
      <c r="FT160" s="41"/>
      <c r="FU160" s="41"/>
      <c r="FV160" s="41"/>
      <c r="FW160" s="41"/>
      <c r="FX160" s="41"/>
      <c r="FY160" s="41"/>
      <c r="FZ160" s="41"/>
      <c r="GA160" s="41"/>
      <c r="GB160" s="41"/>
      <c r="GC160" s="41"/>
      <c r="GD160" s="41"/>
      <c r="GE160" s="41"/>
      <c r="GF160" s="41"/>
      <c r="GG160" s="41"/>
      <c r="GH160" s="41"/>
      <c r="GI160" s="41"/>
      <c r="GJ160" s="41"/>
      <c r="GK160" s="41"/>
      <c r="GL160" s="41"/>
      <c r="GM160" s="41"/>
      <c r="GN160" s="41"/>
      <c r="GO160" s="41"/>
      <c r="GP160" s="41"/>
      <c r="GQ160" s="41"/>
      <c r="GR160" s="41"/>
      <c r="GS160" s="41"/>
      <c r="GT160" s="41"/>
      <c r="GU160" s="41"/>
      <c r="GV160" s="41"/>
      <c r="GW160" s="41"/>
      <c r="GX160" s="41"/>
      <c r="GY160" s="41"/>
      <c r="GZ160" s="41"/>
      <c r="HA160" s="41"/>
      <c r="HB160" s="41"/>
      <c r="HC160" s="41"/>
      <c r="HD160" s="41"/>
      <c r="HE160" s="41"/>
      <c r="HF160" s="41"/>
      <c r="HG160" s="41"/>
      <c r="HH160" s="41"/>
      <c r="HI160" s="41"/>
      <c r="HJ160" s="41"/>
      <c r="HK160" s="41"/>
      <c r="HL160" s="41"/>
      <c r="HM160" s="41"/>
      <c r="HN160" s="41"/>
      <c r="HO160" s="41"/>
      <c r="HP160" s="41"/>
      <c r="HQ160" s="41"/>
      <c r="HR160" s="41"/>
      <c r="HS160" s="41"/>
      <c r="HT160" s="41"/>
      <c r="HU160" s="41"/>
      <c r="HV160" s="41"/>
      <c r="HW160" s="41"/>
      <c r="HX160" s="41"/>
      <c r="HY160" s="41"/>
      <c r="HZ160" s="41"/>
      <c r="IA160" s="41"/>
      <c r="IB160" s="41"/>
      <c r="IC160" s="41"/>
      <c r="ID160" s="41"/>
      <c r="IE160" s="41"/>
      <c r="IF160" s="41"/>
      <c r="IG160" s="41"/>
      <c r="IH160" s="41"/>
      <c r="II160" s="41"/>
      <c r="IJ160" s="41"/>
      <c r="IK160" s="41"/>
      <c r="IL160" s="41"/>
      <c r="IM160" s="41"/>
      <c r="IN160" s="41"/>
      <c r="IO160" s="41"/>
      <c r="IP160" s="41"/>
      <c r="IQ160" s="41"/>
      <c r="IR160" s="41"/>
      <c r="IS160" s="41"/>
      <c r="IT160" s="41"/>
      <c r="IU160" s="41"/>
      <c r="IV160" s="41"/>
      <c r="IW160" s="41"/>
      <c r="IX160" s="41"/>
      <c r="IY160" s="41"/>
      <c r="IZ160" s="41"/>
      <c r="JA160" s="41"/>
      <c r="JB160" s="41"/>
      <c r="JC160" s="41"/>
      <c r="JD160" s="41"/>
      <c r="JE160" s="41"/>
      <c r="JF160" s="41"/>
      <c r="JG160" s="41"/>
      <c r="JH160" s="41"/>
      <c r="JI160" s="41"/>
      <c r="JJ160" s="41"/>
      <c r="JK160" s="41"/>
      <c r="JL160" s="41"/>
      <c r="JM160" s="41"/>
      <c r="JN160" s="41"/>
      <c r="JO160" s="41"/>
    </row>
    <row r="161" spans="1:275" s="130" customFormat="1" ht="54.75" customHeight="1" x14ac:dyDescent="0.25">
      <c r="A161" s="223">
        <v>137</v>
      </c>
      <c r="B161" s="224" t="s">
        <v>831</v>
      </c>
      <c r="C161" s="224">
        <v>80101706</v>
      </c>
      <c r="D161" s="125" t="s">
        <v>685</v>
      </c>
      <c r="E161" s="224" t="s">
        <v>125</v>
      </c>
      <c r="F161" s="224">
        <v>1</v>
      </c>
      <c r="G161" s="225" t="s">
        <v>161</v>
      </c>
      <c r="H161" s="138">
        <v>2</v>
      </c>
      <c r="I161" s="227" t="s">
        <v>96</v>
      </c>
      <c r="J161" s="227" t="s">
        <v>128</v>
      </c>
      <c r="K161" s="224" t="s">
        <v>108</v>
      </c>
      <c r="L161" s="42">
        <v>10815000</v>
      </c>
      <c r="M161" s="318">
        <v>10815000</v>
      </c>
      <c r="N161" s="224" t="s">
        <v>81</v>
      </c>
      <c r="O161" s="224" t="s">
        <v>56</v>
      </c>
      <c r="P161" s="14" t="s">
        <v>126</v>
      </c>
      <c r="Q161" s="41"/>
      <c r="R161" s="124" t="s">
        <v>854</v>
      </c>
      <c r="S161" s="124" t="s">
        <v>266</v>
      </c>
      <c r="T161" s="25">
        <v>42452</v>
      </c>
      <c r="U161" s="186" t="s">
        <v>855</v>
      </c>
      <c r="V161" s="127" t="s">
        <v>211</v>
      </c>
      <c r="W161" s="27">
        <v>10815000</v>
      </c>
      <c r="X161" s="27"/>
      <c r="Y161" s="92">
        <f t="shared" si="3"/>
        <v>10815000</v>
      </c>
      <c r="Z161" s="92">
        <v>10815000</v>
      </c>
      <c r="AA161" s="136" t="s">
        <v>856</v>
      </c>
      <c r="AB161" s="136" t="s">
        <v>857</v>
      </c>
      <c r="AC161" s="136" t="s">
        <v>214</v>
      </c>
      <c r="AD161" s="127" t="s">
        <v>858</v>
      </c>
      <c r="AE161" s="136" t="s">
        <v>56</v>
      </c>
      <c r="AF161" s="136" t="s">
        <v>56</v>
      </c>
      <c r="AG161" s="136" t="s">
        <v>56</v>
      </c>
      <c r="AH161" s="120" t="s">
        <v>859</v>
      </c>
      <c r="AI161" s="121">
        <v>42452</v>
      </c>
      <c r="AJ161" s="121">
        <v>42512</v>
      </c>
      <c r="AK161" s="136" t="s">
        <v>467</v>
      </c>
      <c r="AL161" s="324" t="s">
        <v>218</v>
      </c>
      <c r="AM161" s="461" t="s">
        <v>56</v>
      </c>
      <c r="AN161" s="461" t="s">
        <v>56</v>
      </c>
      <c r="AO161" s="461" t="s">
        <v>56</v>
      </c>
      <c r="AP161" s="461" t="s">
        <v>56</v>
      </c>
      <c r="AQ161" s="462">
        <v>5407500</v>
      </c>
      <c r="AR161" s="462">
        <v>5407500</v>
      </c>
      <c r="AS161" s="96"/>
      <c r="AT161" s="96"/>
      <c r="AU161" s="96"/>
      <c r="AV161" s="96"/>
      <c r="AW161" s="96"/>
      <c r="AX161" s="96"/>
      <c r="AY161" s="96"/>
      <c r="AZ161" s="96"/>
      <c r="BA161" s="96"/>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c r="CF161" s="41"/>
      <c r="CG161" s="41"/>
      <c r="CH161" s="41"/>
      <c r="CI161" s="41"/>
      <c r="CJ161" s="41"/>
      <c r="CK161" s="41"/>
      <c r="CL161" s="41"/>
      <c r="CM161" s="41"/>
      <c r="CN161" s="41"/>
      <c r="CO161" s="41"/>
      <c r="CP161" s="41"/>
      <c r="CQ161" s="41"/>
      <c r="CR161" s="41"/>
      <c r="CS161" s="41"/>
      <c r="CT161" s="41"/>
      <c r="CU161" s="41"/>
      <c r="CV161" s="41"/>
      <c r="CW161" s="41"/>
      <c r="CX161" s="41"/>
      <c r="CY161" s="41"/>
      <c r="CZ161" s="41"/>
      <c r="DA161" s="41"/>
      <c r="DB161" s="41"/>
      <c r="DC161" s="41"/>
      <c r="DD161" s="41"/>
      <c r="DE161" s="41"/>
      <c r="DF161" s="41"/>
      <c r="DG161" s="41"/>
      <c r="DH161" s="41"/>
      <c r="DI161" s="41"/>
      <c r="DJ161" s="41"/>
      <c r="DK161" s="41"/>
      <c r="DL161" s="41"/>
      <c r="DM161" s="41"/>
      <c r="DN161" s="41"/>
      <c r="DO161" s="41"/>
      <c r="DP161" s="41"/>
      <c r="DQ161" s="41"/>
      <c r="DR161" s="41"/>
      <c r="DS161" s="41"/>
      <c r="DT161" s="41"/>
      <c r="DU161" s="41"/>
      <c r="DV161" s="41"/>
      <c r="DW161" s="41"/>
      <c r="DX161" s="41"/>
      <c r="DY161" s="41"/>
      <c r="DZ161" s="41"/>
      <c r="EA161" s="41"/>
      <c r="EB161" s="41"/>
      <c r="EC161" s="41"/>
      <c r="ED161" s="41"/>
      <c r="EE161" s="41"/>
      <c r="EF161" s="41"/>
      <c r="EG161" s="41"/>
      <c r="EH161" s="41"/>
      <c r="EI161" s="41"/>
      <c r="EJ161" s="41"/>
      <c r="EK161" s="41"/>
      <c r="EL161" s="41"/>
      <c r="EM161" s="41"/>
      <c r="EN161" s="41"/>
      <c r="EO161" s="41"/>
      <c r="EP161" s="41"/>
      <c r="EQ161" s="41"/>
      <c r="ER161" s="41"/>
      <c r="ES161" s="41"/>
      <c r="ET161" s="41"/>
      <c r="EU161" s="41"/>
      <c r="EV161" s="41"/>
      <c r="EW161" s="41"/>
      <c r="EX161" s="41"/>
      <c r="EY161" s="41"/>
      <c r="EZ161" s="41"/>
      <c r="FA161" s="41"/>
      <c r="FB161" s="41"/>
      <c r="FC161" s="41"/>
      <c r="FD161" s="41"/>
      <c r="FE161" s="41"/>
      <c r="FF161" s="41"/>
      <c r="FG161" s="41"/>
      <c r="FH161" s="41"/>
      <c r="FI161" s="41"/>
      <c r="FJ161" s="41"/>
      <c r="FK161" s="41"/>
      <c r="FL161" s="41"/>
      <c r="FM161" s="41"/>
      <c r="FN161" s="41"/>
      <c r="FO161" s="41"/>
      <c r="FP161" s="41"/>
      <c r="FQ161" s="41"/>
      <c r="FR161" s="41"/>
      <c r="FS161" s="41"/>
      <c r="FT161" s="41"/>
      <c r="FU161" s="41"/>
      <c r="FV161" s="41"/>
      <c r="FW161" s="41"/>
      <c r="FX161" s="41"/>
      <c r="FY161" s="41"/>
      <c r="FZ161" s="41"/>
      <c r="GA161" s="41"/>
      <c r="GB161" s="41"/>
      <c r="GC161" s="41"/>
      <c r="GD161" s="41"/>
      <c r="GE161" s="41"/>
      <c r="GF161" s="41"/>
      <c r="GG161" s="41"/>
      <c r="GH161" s="41"/>
      <c r="GI161" s="41"/>
      <c r="GJ161" s="41"/>
      <c r="GK161" s="41"/>
      <c r="GL161" s="41"/>
      <c r="GM161" s="41"/>
      <c r="GN161" s="41"/>
      <c r="GO161" s="41"/>
      <c r="GP161" s="41"/>
      <c r="GQ161" s="41"/>
      <c r="GR161" s="41"/>
      <c r="GS161" s="41"/>
      <c r="GT161" s="41"/>
      <c r="GU161" s="41"/>
      <c r="GV161" s="41"/>
      <c r="GW161" s="41"/>
      <c r="GX161" s="41"/>
      <c r="GY161" s="41"/>
      <c r="GZ161" s="41"/>
      <c r="HA161" s="41"/>
      <c r="HB161" s="41"/>
      <c r="HC161" s="41"/>
      <c r="HD161" s="41"/>
      <c r="HE161" s="41"/>
      <c r="HF161" s="41"/>
      <c r="HG161" s="41"/>
      <c r="HH161" s="41"/>
      <c r="HI161" s="41"/>
      <c r="HJ161" s="41"/>
      <c r="HK161" s="41"/>
      <c r="HL161" s="41"/>
      <c r="HM161" s="41"/>
      <c r="HN161" s="41"/>
      <c r="HO161" s="41"/>
      <c r="HP161" s="41"/>
      <c r="HQ161" s="41"/>
      <c r="HR161" s="41"/>
      <c r="HS161" s="41"/>
      <c r="HT161" s="41"/>
      <c r="HU161" s="41"/>
      <c r="HV161" s="41"/>
      <c r="HW161" s="41"/>
      <c r="HX161" s="41"/>
      <c r="HY161" s="41"/>
      <c r="HZ161" s="41"/>
      <c r="IA161" s="41"/>
      <c r="IB161" s="41"/>
      <c r="IC161" s="41"/>
      <c r="ID161" s="41"/>
      <c r="IE161" s="41"/>
      <c r="IF161" s="41"/>
      <c r="IG161" s="41"/>
      <c r="IH161" s="41"/>
      <c r="II161" s="41"/>
      <c r="IJ161" s="41"/>
      <c r="IK161" s="41"/>
      <c r="IL161" s="41"/>
      <c r="IM161" s="41"/>
      <c r="IN161" s="41"/>
      <c r="IO161" s="41"/>
      <c r="IP161" s="41"/>
      <c r="IQ161" s="41"/>
      <c r="IR161" s="41"/>
      <c r="IS161" s="41"/>
      <c r="IT161" s="41"/>
      <c r="IU161" s="41"/>
      <c r="IV161" s="41"/>
      <c r="IW161" s="41"/>
      <c r="IX161" s="41"/>
      <c r="IY161" s="41"/>
      <c r="IZ161" s="41"/>
      <c r="JA161" s="41"/>
      <c r="JB161" s="41"/>
      <c r="JC161" s="41"/>
      <c r="JD161" s="41"/>
      <c r="JE161" s="41"/>
      <c r="JF161" s="41"/>
      <c r="JG161" s="41"/>
      <c r="JH161" s="41"/>
      <c r="JI161" s="41"/>
      <c r="JJ161" s="41"/>
      <c r="JK161" s="41"/>
      <c r="JL161" s="41"/>
      <c r="JM161" s="41"/>
      <c r="JN161" s="41"/>
      <c r="JO161" s="41"/>
    </row>
    <row r="162" spans="1:275" s="130" customFormat="1" ht="57" customHeight="1" x14ac:dyDescent="0.25">
      <c r="A162" s="223">
        <v>138</v>
      </c>
      <c r="B162" s="227" t="s">
        <v>831</v>
      </c>
      <c r="C162" s="227">
        <v>80101706</v>
      </c>
      <c r="D162" s="202" t="s">
        <v>686</v>
      </c>
      <c r="E162" s="227" t="s">
        <v>125</v>
      </c>
      <c r="F162" s="487">
        <v>1</v>
      </c>
      <c r="G162" s="225" t="s">
        <v>161</v>
      </c>
      <c r="H162" s="138">
        <v>2</v>
      </c>
      <c r="I162" s="227" t="s">
        <v>96</v>
      </c>
      <c r="J162" s="227" t="s">
        <v>684</v>
      </c>
      <c r="K162" s="227" t="s">
        <v>108</v>
      </c>
      <c r="L162" s="42">
        <v>6489000</v>
      </c>
      <c r="M162" s="185">
        <v>6489000</v>
      </c>
      <c r="N162" s="227" t="s">
        <v>81</v>
      </c>
      <c r="O162" s="227" t="s">
        <v>56</v>
      </c>
      <c r="P162" s="21" t="s">
        <v>126</v>
      </c>
      <c r="Q162" s="488"/>
      <c r="R162" s="124" t="s">
        <v>941</v>
      </c>
      <c r="S162" s="124" t="s">
        <v>942</v>
      </c>
      <c r="T162" s="25">
        <v>42464</v>
      </c>
      <c r="U162" s="186" t="s">
        <v>943</v>
      </c>
      <c r="V162" s="127" t="s">
        <v>211</v>
      </c>
      <c r="W162" s="27">
        <v>6489000</v>
      </c>
      <c r="X162" s="489"/>
      <c r="Y162" s="92">
        <f t="shared" si="3"/>
        <v>6489000</v>
      </c>
      <c r="Z162" s="92">
        <v>6489000</v>
      </c>
      <c r="AA162" s="136" t="s">
        <v>944</v>
      </c>
      <c r="AB162" s="136" t="s">
        <v>945</v>
      </c>
      <c r="AC162" s="136" t="s">
        <v>224</v>
      </c>
      <c r="AD162" s="127" t="s">
        <v>946</v>
      </c>
      <c r="AE162" s="136" t="s">
        <v>56</v>
      </c>
      <c r="AF162" s="136" t="s">
        <v>56</v>
      </c>
      <c r="AG162" s="136" t="s">
        <v>56</v>
      </c>
      <c r="AH162" s="120" t="s">
        <v>884</v>
      </c>
      <c r="AI162" s="121">
        <v>42464</v>
      </c>
      <c r="AJ162" s="121">
        <v>42524</v>
      </c>
      <c r="AK162" s="136" t="s">
        <v>467</v>
      </c>
      <c r="AL162" s="324" t="s">
        <v>218</v>
      </c>
      <c r="AM162" s="490" t="s">
        <v>56</v>
      </c>
      <c r="AN162" s="490" t="s">
        <v>56</v>
      </c>
      <c r="AO162" s="490" t="s">
        <v>56</v>
      </c>
      <c r="AP162" s="490" t="s">
        <v>56</v>
      </c>
      <c r="AQ162" s="490" t="s">
        <v>56</v>
      </c>
      <c r="AR162" s="491">
        <v>3244500</v>
      </c>
      <c r="AS162" s="491">
        <v>3244500</v>
      </c>
      <c r="AT162" s="492"/>
      <c r="AU162" s="492"/>
      <c r="AV162" s="492"/>
      <c r="AW162" s="492"/>
      <c r="AX162" s="492"/>
      <c r="AY162" s="492"/>
      <c r="AZ162" s="492"/>
      <c r="BA162" s="492"/>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c r="CF162" s="41"/>
      <c r="CG162" s="41"/>
      <c r="CH162" s="41"/>
      <c r="CI162" s="41"/>
      <c r="CJ162" s="41"/>
      <c r="CK162" s="41"/>
      <c r="CL162" s="41"/>
      <c r="CM162" s="41"/>
      <c r="CN162" s="41"/>
      <c r="CO162" s="41"/>
      <c r="CP162" s="41"/>
      <c r="CQ162" s="41"/>
      <c r="CR162" s="41"/>
      <c r="CS162" s="41"/>
      <c r="CT162" s="41"/>
      <c r="CU162" s="41"/>
      <c r="CV162" s="41"/>
      <c r="CW162" s="41"/>
      <c r="CX162" s="41"/>
      <c r="CY162" s="41"/>
      <c r="CZ162" s="41"/>
      <c r="DA162" s="41"/>
      <c r="DB162" s="41"/>
      <c r="DC162" s="41"/>
      <c r="DD162" s="41"/>
      <c r="DE162" s="41"/>
      <c r="DF162" s="41"/>
      <c r="DG162" s="41"/>
      <c r="DH162" s="41"/>
      <c r="DI162" s="41"/>
      <c r="DJ162" s="41"/>
      <c r="DK162" s="41"/>
      <c r="DL162" s="41"/>
      <c r="DM162" s="41"/>
      <c r="DN162" s="41"/>
      <c r="DO162" s="41"/>
      <c r="DP162" s="41"/>
      <c r="DQ162" s="41"/>
      <c r="DR162" s="41"/>
      <c r="DS162" s="41"/>
      <c r="DT162" s="41"/>
      <c r="DU162" s="41"/>
      <c r="DV162" s="41"/>
      <c r="DW162" s="41"/>
      <c r="DX162" s="41"/>
      <c r="DY162" s="41"/>
      <c r="DZ162" s="41"/>
      <c r="EA162" s="41"/>
      <c r="EB162" s="41"/>
      <c r="EC162" s="41"/>
      <c r="ED162" s="41"/>
      <c r="EE162" s="41"/>
      <c r="EF162" s="41"/>
      <c r="EG162" s="41"/>
      <c r="EH162" s="41"/>
      <c r="EI162" s="41"/>
      <c r="EJ162" s="41"/>
      <c r="EK162" s="41"/>
      <c r="EL162" s="41"/>
      <c r="EM162" s="41"/>
      <c r="EN162" s="41"/>
      <c r="EO162" s="41"/>
      <c r="EP162" s="41"/>
      <c r="EQ162" s="41"/>
      <c r="ER162" s="41"/>
      <c r="ES162" s="41"/>
      <c r="ET162" s="41"/>
      <c r="EU162" s="41"/>
      <c r="EV162" s="41"/>
      <c r="EW162" s="41"/>
      <c r="EX162" s="41"/>
      <c r="EY162" s="41"/>
      <c r="EZ162" s="41"/>
      <c r="FA162" s="41"/>
      <c r="FB162" s="41"/>
      <c r="FC162" s="41"/>
      <c r="FD162" s="41"/>
      <c r="FE162" s="41"/>
      <c r="FF162" s="41"/>
      <c r="FG162" s="41"/>
      <c r="FH162" s="41"/>
      <c r="FI162" s="41"/>
      <c r="FJ162" s="41"/>
      <c r="FK162" s="41"/>
      <c r="FL162" s="41"/>
      <c r="FM162" s="41"/>
      <c r="FN162" s="41"/>
      <c r="FO162" s="41"/>
      <c r="FP162" s="41"/>
      <c r="FQ162" s="41"/>
      <c r="FR162" s="41"/>
      <c r="FS162" s="41"/>
      <c r="FT162" s="41"/>
      <c r="FU162" s="41"/>
      <c r="FV162" s="41"/>
      <c r="FW162" s="41"/>
      <c r="FX162" s="41"/>
      <c r="FY162" s="41"/>
      <c r="FZ162" s="41"/>
      <c r="GA162" s="41"/>
      <c r="GB162" s="41"/>
      <c r="GC162" s="41"/>
      <c r="GD162" s="41"/>
      <c r="GE162" s="41"/>
      <c r="GF162" s="41"/>
      <c r="GG162" s="41"/>
      <c r="GH162" s="41"/>
      <c r="GI162" s="41"/>
      <c r="GJ162" s="41"/>
      <c r="GK162" s="41"/>
      <c r="GL162" s="41"/>
      <c r="GM162" s="41"/>
      <c r="GN162" s="41"/>
      <c r="GO162" s="41"/>
      <c r="GP162" s="41"/>
      <c r="GQ162" s="41"/>
      <c r="GR162" s="41"/>
      <c r="GS162" s="41"/>
      <c r="GT162" s="41"/>
      <c r="GU162" s="41"/>
      <c r="GV162" s="41"/>
      <c r="GW162" s="41"/>
      <c r="GX162" s="41"/>
      <c r="GY162" s="41"/>
      <c r="GZ162" s="41"/>
      <c r="HA162" s="41"/>
      <c r="HB162" s="41"/>
      <c r="HC162" s="41"/>
      <c r="HD162" s="41"/>
      <c r="HE162" s="41"/>
      <c r="HF162" s="41"/>
      <c r="HG162" s="41"/>
      <c r="HH162" s="41"/>
      <c r="HI162" s="41"/>
      <c r="HJ162" s="41"/>
      <c r="HK162" s="41"/>
      <c r="HL162" s="41"/>
      <c r="HM162" s="41"/>
      <c r="HN162" s="41"/>
      <c r="HO162" s="41"/>
      <c r="HP162" s="41"/>
      <c r="HQ162" s="41"/>
      <c r="HR162" s="41"/>
      <c r="HS162" s="41"/>
      <c r="HT162" s="41"/>
      <c r="HU162" s="41"/>
      <c r="HV162" s="41"/>
      <c r="HW162" s="41"/>
      <c r="HX162" s="41"/>
      <c r="HY162" s="41"/>
      <c r="HZ162" s="41"/>
      <c r="IA162" s="41"/>
      <c r="IB162" s="41"/>
      <c r="IC162" s="41"/>
      <c r="ID162" s="41"/>
      <c r="IE162" s="41"/>
      <c r="IF162" s="41"/>
      <c r="IG162" s="41"/>
      <c r="IH162" s="41"/>
      <c r="II162" s="41"/>
      <c r="IJ162" s="41"/>
      <c r="IK162" s="41"/>
      <c r="IL162" s="41"/>
      <c r="IM162" s="41"/>
      <c r="IN162" s="41"/>
      <c r="IO162" s="41"/>
      <c r="IP162" s="41"/>
      <c r="IQ162" s="41"/>
      <c r="IR162" s="41"/>
      <c r="IS162" s="41"/>
      <c r="IT162" s="41"/>
      <c r="IU162" s="41"/>
      <c r="IV162" s="41"/>
      <c r="IW162" s="41"/>
      <c r="IX162" s="41"/>
      <c r="IY162" s="41"/>
      <c r="IZ162" s="41"/>
      <c r="JA162" s="41"/>
      <c r="JB162" s="41"/>
      <c r="JC162" s="41"/>
      <c r="JD162" s="41"/>
      <c r="JE162" s="41"/>
      <c r="JF162" s="41"/>
      <c r="JG162" s="41"/>
      <c r="JH162" s="41"/>
      <c r="JI162" s="41"/>
      <c r="JJ162" s="41"/>
      <c r="JK162" s="41"/>
      <c r="JL162" s="41"/>
      <c r="JM162" s="41"/>
      <c r="JN162" s="41"/>
      <c r="JO162" s="41"/>
    </row>
    <row r="163" spans="1:275" s="130" customFormat="1" ht="56.25" customHeight="1" x14ac:dyDescent="0.25">
      <c r="A163" s="223">
        <v>139</v>
      </c>
      <c r="B163" s="224" t="s">
        <v>831</v>
      </c>
      <c r="C163" s="224">
        <v>80101706</v>
      </c>
      <c r="D163" s="125" t="s">
        <v>687</v>
      </c>
      <c r="E163" s="224" t="s">
        <v>125</v>
      </c>
      <c r="F163" s="224">
        <v>1</v>
      </c>
      <c r="G163" s="225" t="s">
        <v>161</v>
      </c>
      <c r="H163" s="138">
        <v>2</v>
      </c>
      <c r="I163" s="227" t="s">
        <v>96</v>
      </c>
      <c r="J163" s="227" t="s">
        <v>684</v>
      </c>
      <c r="K163" s="224" t="s">
        <v>108</v>
      </c>
      <c r="L163" s="42">
        <v>19950000</v>
      </c>
      <c r="M163" s="318">
        <v>19950000</v>
      </c>
      <c r="N163" s="224" t="s">
        <v>81</v>
      </c>
      <c r="O163" s="224" t="s">
        <v>56</v>
      </c>
      <c r="P163" s="14" t="s">
        <v>126</v>
      </c>
      <c r="Q163" s="41"/>
      <c r="R163" s="124" t="s">
        <v>763</v>
      </c>
      <c r="S163" s="124" t="s">
        <v>261</v>
      </c>
      <c r="T163" s="25">
        <v>42445</v>
      </c>
      <c r="U163" s="186" t="s">
        <v>764</v>
      </c>
      <c r="V163" s="127" t="s">
        <v>211</v>
      </c>
      <c r="W163" s="27">
        <v>19950000</v>
      </c>
      <c r="X163" s="457">
        <f>(-9975000)</f>
        <v>-9975000</v>
      </c>
      <c r="Y163" s="92">
        <f>SUM(W163+X163)</f>
        <v>9975000</v>
      </c>
      <c r="Z163" s="92">
        <v>9975000</v>
      </c>
      <c r="AA163" s="127" t="s">
        <v>765</v>
      </c>
      <c r="AB163" s="127" t="s">
        <v>766</v>
      </c>
      <c r="AC163" s="127" t="s">
        <v>224</v>
      </c>
      <c r="AD163" s="127" t="s">
        <v>767</v>
      </c>
      <c r="AE163" s="127" t="s">
        <v>56</v>
      </c>
      <c r="AF163" s="127" t="s">
        <v>56</v>
      </c>
      <c r="AG163" s="127" t="s">
        <v>56</v>
      </c>
      <c r="AH163" s="320" t="s">
        <v>768</v>
      </c>
      <c r="AI163" s="321">
        <v>42445</v>
      </c>
      <c r="AJ163" s="321">
        <v>42505</v>
      </c>
      <c r="AK163" s="127" t="s">
        <v>467</v>
      </c>
      <c r="AL163" s="324" t="s">
        <v>218</v>
      </c>
      <c r="AM163" s="493" t="s">
        <v>56</v>
      </c>
      <c r="AN163" s="493" t="s">
        <v>56</v>
      </c>
      <c r="AO163" s="493" t="s">
        <v>56</v>
      </c>
      <c r="AP163" s="493" t="s">
        <v>56</v>
      </c>
      <c r="AQ163" s="493">
        <v>9975000</v>
      </c>
      <c r="AR163" s="96"/>
      <c r="AS163" s="96"/>
      <c r="AT163" s="96"/>
      <c r="AU163" s="96"/>
      <c r="AV163" s="96"/>
      <c r="AW163" s="96"/>
      <c r="AX163" s="96"/>
      <c r="AY163" s="96"/>
      <c r="AZ163" s="96"/>
      <c r="BA163" s="96"/>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c r="CF163" s="41"/>
      <c r="CG163" s="41"/>
      <c r="CH163" s="41"/>
      <c r="CI163" s="41"/>
      <c r="CJ163" s="41"/>
      <c r="CK163" s="41"/>
      <c r="CL163" s="41"/>
      <c r="CM163" s="41"/>
      <c r="CN163" s="41"/>
      <c r="CO163" s="41"/>
      <c r="CP163" s="41"/>
      <c r="CQ163" s="41"/>
      <c r="CR163" s="41"/>
      <c r="CS163" s="41"/>
      <c r="CT163" s="41"/>
      <c r="CU163" s="41"/>
      <c r="CV163" s="41"/>
      <c r="CW163" s="41"/>
      <c r="CX163" s="41"/>
      <c r="CY163" s="41"/>
      <c r="CZ163" s="41"/>
      <c r="DA163" s="41"/>
      <c r="DB163" s="41"/>
      <c r="DC163" s="41"/>
      <c r="DD163" s="41"/>
      <c r="DE163" s="41"/>
      <c r="DF163" s="41"/>
      <c r="DG163" s="41"/>
      <c r="DH163" s="41"/>
      <c r="DI163" s="41"/>
      <c r="DJ163" s="41"/>
      <c r="DK163" s="41"/>
      <c r="DL163" s="41"/>
      <c r="DM163" s="41"/>
      <c r="DN163" s="41"/>
      <c r="DO163" s="41"/>
      <c r="DP163" s="41"/>
      <c r="DQ163" s="41"/>
      <c r="DR163" s="41"/>
      <c r="DS163" s="41"/>
      <c r="DT163" s="41"/>
      <c r="DU163" s="41"/>
      <c r="DV163" s="41"/>
      <c r="DW163" s="41"/>
      <c r="DX163" s="41"/>
      <c r="DY163" s="41"/>
      <c r="DZ163" s="41"/>
      <c r="EA163" s="41"/>
      <c r="EB163" s="41"/>
      <c r="EC163" s="41"/>
      <c r="ED163" s="41"/>
      <c r="EE163" s="41"/>
      <c r="EF163" s="41"/>
      <c r="EG163" s="41"/>
      <c r="EH163" s="41"/>
      <c r="EI163" s="41"/>
      <c r="EJ163" s="41"/>
      <c r="EK163" s="41"/>
      <c r="EL163" s="41"/>
      <c r="EM163" s="41"/>
      <c r="EN163" s="41"/>
      <c r="EO163" s="41"/>
      <c r="EP163" s="41"/>
      <c r="EQ163" s="41"/>
      <c r="ER163" s="41"/>
      <c r="ES163" s="41"/>
      <c r="ET163" s="41"/>
      <c r="EU163" s="41"/>
      <c r="EV163" s="41"/>
      <c r="EW163" s="41"/>
      <c r="EX163" s="41"/>
      <c r="EY163" s="41"/>
      <c r="EZ163" s="41"/>
      <c r="FA163" s="41"/>
      <c r="FB163" s="41"/>
      <c r="FC163" s="41"/>
      <c r="FD163" s="41"/>
      <c r="FE163" s="41"/>
      <c r="FF163" s="41"/>
      <c r="FG163" s="41"/>
      <c r="FH163" s="41"/>
      <c r="FI163" s="41"/>
      <c r="FJ163" s="41"/>
      <c r="FK163" s="41"/>
      <c r="FL163" s="41"/>
      <c r="FM163" s="41"/>
      <c r="FN163" s="41"/>
      <c r="FO163" s="41"/>
      <c r="FP163" s="41"/>
      <c r="FQ163" s="41"/>
      <c r="FR163" s="41"/>
      <c r="FS163" s="41"/>
      <c r="FT163" s="41"/>
      <c r="FU163" s="41"/>
      <c r="FV163" s="41"/>
      <c r="FW163" s="41"/>
      <c r="FX163" s="41"/>
      <c r="FY163" s="41"/>
      <c r="FZ163" s="41"/>
      <c r="GA163" s="41"/>
      <c r="GB163" s="41"/>
      <c r="GC163" s="41"/>
      <c r="GD163" s="41"/>
      <c r="GE163" s="41"/>
      <c r="GF163" s="41"/>
      <c r="GG163" s="41"/>
      <c r="GH163" s="41"/>
      <c r="GI163" s="41"/>
      <c r="GJ163" s="41"/>
      <c r="GK163" s="41"/>
      <c r="GL163" s="41"/>
      <c r="GM163" s="41"/>
      <c r="GN163" s="41"/>
      <c r="GO163" s="41"/>
      <c r="GP163" s="41"/>
      <c r="GQ163" s="41"/>
      <c r="GR163" s="41"/>
      <c r="GS163" s="41"/>
      <c r="GT163" s="41"/>
      <c r="GU163" s="41"/>
      <c r="GV163" s="41"/>
      <c r="GW163" s="41"/>
      <c r="GX163" s="41"/>
      <c r="GY163" s="41"/>
      <c r="GZ163" s="41"/>
      <c r="HA163" s="41"/>
      <c r="HB163" s="41"/>
      <c r="HC163" s="41"/>
      <c r="HD163" s="41"/>
      <c r="HE163" s="41"/>
      <c r="HF163" s="41"/>
      <c r="HG163" s="41"/>
      <c r="HH163" s="41"/>
      <c r="HI163" s="41"/>
      <c r="HJ163" s="41"/>
      <c r="HK163" s="41"/>
      <c r="HL163" s="41"/>
      <c r="HM163" s="41"/>
      <c r="HN163" s="41"/>
      <c r="HO163" s="41"/>
      <c r="HP163" s="41"/>
      <c r="HQ163" s="41"/>
      <c r="HR163" s="41"/>
      <c r="HS163" s="41"/>
      <c r="HT163" s="41"/>
      <c r="HU163" s="41"/>
      <c r="HV163" s="41"/>
      <c r="HW163" s="41"/>
      <c r="HX163" s="41"/>
      <c r="HY163" s="41"/>
      <c r="HZ163" s="41"/>
      <c r="IA163" s="41"/>
      <c r="IB163" s="41"/>
      <c r="IC163" s="41"/>
      <c r="ID163" s="41"/>
      <c r="IE163" s="41"/>
      <c r="IF163" s="41"/>
      <c r="IG163" s="41"/>
      <c r="IH163" s="41"/>
      <c r="II163" s="41"/>
      <c r="IJ163" s="41"/>
      <c r="IK163" s="41"/>
      <c r="IL163" s="41"/>
      <c r="IM163" s="41"/>
      <c r="IN163" s="41"/>
      <c r="IO163" s="41"/>
      <c r="IP163" s="41"/>
      <c r="IQ163" s="41"/>
      <c r="IR163" s="41"/>
      <c r="IS163" s="41"/>
      <c r="IT163" s="41"/>
      <c r="IU163" s="41"/>
      <c r="IV163" s="41"/>
      <c r="IW163" s="41"/>
      <c r="IX163" s="41"/>
      <c r="IY163" s="41"/>
      <c r="IZ163" s="41"/>
      <c r="JA163" s="41"/>
      <c r="JB163" s="41"/>
      <c r="JC163" s="41"/>
      <c r="JD163" s="41"/>
      <c r="JE163" s="41"/>
      <c r="JF163" s="41"/>
      <c r="JG163" s="41"/>
      <c r="JH163" s="41"/>
      <c r="JI163" s="41"/>
      <c r="JJ163" s="41"/>
      <c r="JK163" s="41"/>
      <c r="JL163" s="41"/>
      <c r="JM163" s="41"/>
      <c r="JN163" s="41"/>
      <c r="JO163" s="41"/>
    </row>
    <row r="164" spans="1:275" s="130" customFormat="1" ht="56.25" customHeight="1" x14ac:dyDescent="0.25">
      <c r="A164" s="223">
        <v>140</v>
      </c>
      <c r="B164" s="224" t="s">
        <v>831</v>
      </c>
      <c r="C164" s="224">
        <v>80101706</v>
      </c>
      <c r="D164" s="125" t="s">
        <v>688</v>
      </c>
      <c r="E164" s="224" t="s">
        <v>125</v>
      </c>
      <c r="F164" s="224">
        <v>1</v>
      </c>
      <c r="G164" s="225" t="s">
        <v>161</v>
      </c>
      <c r="H164" s="138">
        <v>2</v>
      </c>
      <c r="I164" s="227" t="s">
        <v>96</v>
      </c>
      <c r="J164" s="227" t="s">
        <v>684</v>
      </c>
      <c r="K164" s="224" t="s">
        <v>108</v>
      </c>
      <c r="L164" s="42">
        <v>6489000</v>
      </c>
      <c r="M164" s="318">
        <v>6489000</v>
      </c>
      <c r="N164" s="224" t="s">
        <v>81</v>
      </c>
      <c r="O164" s="224" t="s">
        <v>56</v>
      </c>
      <c r="P164" s="14" t="s">
        <v>126</v>
      </c>
      <c r="Q164" s="41"/>
      <c r="R164" s="124" t="s">
        <v>880</v>
      </c>
      <c r="S164" s="124" t="s">
        <v>276</v>
      </c>
      <c r="T164" s="25">
        <v>42459</v>
      </c>
      <c r="U164" s="186" t="s">
        <v>881</v>
      </c>
      <c r="V164" s="127" t="s">
        <v>211</v>
      </c>
      <c r="W164" s="27">
        <v>6489000</v>
      </c>
      <c r="X164" s="489"/>
      <c r="Y164" s="27">
        <f t="shared" si="3"/>
        <v>6489000</v>
      </c>
      <c r="Z164" s="27">
        <v>6489000</v>
      </c>
      <c r="AA164" s="136" t="s">
        <v>882</v>
      </c>
      <c r="AB164" s="127" t="s">
        <v>883</v>
      </c>
      <c r="AC164" s="127" t="s">
        <v>224</v>
      </c>
      <c r="AD164" s="127"/>
      <c r="AE164" s="127" t="s">
        <v>56</v>
      </c>
      <c r="AF164" s="127" t="s">
        <v>56</v>
      </c>
      <c r="AG164" s="127" t="s">
        <v>56</v>
      </c>
      <c r="AH164" s="320" t="s">
        <v>884</v>
      </c>
      <c r="AI164" s="321">
        <v>42459</v>
      </c>
      <c r="AJ164" s="321">
        <v>42519</v>
      </c>
      <c r="AK164" s="127" t="s">
        <v>467</v>
      </c>
      <c r="AL164" s="324" t="s">
        <v>218</v>
      </c>
      <c r="AM164" s="490" t="s">
        <v>56</v>
      </c>
      <c r="AN164" s="490" t="s">
        <v>56</v>
      </c>
      <c r="AO164" s="490" t="s">
        <v>56</v>
      </c>
      <c r="AP164" s="490" t="s">
        <v>56</v>
      </c>
      <c r="AQ164" s="490" t="s">
        <v>56</v>
      </c>
      <c r="AR164" s="491">
        <v>3244500</v>
      </c>
      <c r="AS164" s="491">
        <v>3244500</v>
      </c>
      <c r="AT164" s="492"/>
      <c r="AU164" s="492"/>
      <c r="AV164" s="492"/>
      <c r="AW164" s="492"/>
      <c r="AX164" s="492"/>
      <c r="AY164" s="492"/>
      <c r="AZ164" s="492"/>
      <c r="BA164" s="492"/>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c r="CF164" s="41"/>
      <c r="CG164" s="41"/>
      <c r="CH164" s="41"/>
      <c r="CI164" s="41"/>
      <c r="CJ164" s="41"/>
      <c r="CK164" s="41"/>
      <c r="CL164" s="41"/>
      <c r="CM164" s="41"/>
      <c r="CN164" s="41"/>
      <c r="CO164" s="41"/>
      <c r="CP164" s="41"/>
      <c r="CQ164" s="41"/>
      <c r="CR164" s="41"/>
      <c r="CS164" s="41"/>
      <c r="CT164" s="41"/>
      <c r="CU164" s="41"/>
      <c r="CV164" s="41"/>
      <c r="CW164" s="41"/>
      <c r="CX164" s="41"/>
      <c r="CY164" s="41"/>
      <c r="CZ164" s="41"/>
      <c r="DA164" s="41"/>
      <c r="DB164" s="41"/>
      <c r="DC164" s="41"/>
      <c r="DD164" s="41"/>
      <c r="DE164" s="41"/>
      <c r="DF164" s="41"/>
      <c r="DG164" s="41"/>
      <c r="DH164" s="41"/>
      <c r="DI164" s="41"/>
      <c r="DJ164" s="41"/>
      <c r="DK164" s="41"/>
      <c r="DL164" s="41"/>
      <c r="DM164" s="41"/>
      <c r="DN164" s="41"/>
      <c r="DO164" s="41"/>
      <c r="DP164" s="41"/>
      <c r="DQ164" s="41"/>
      <c r="DR164" s="41"/>
      <c r="DS164" s="41"/>
      <c r="DT164" s="41"/>
      <c r="DU164" s="41"/>
      <c r="DV164" s="41"/>
      <c r="DW164" s="41"/>
      <c r="DX164" s="41"/>
      <c r="DY164" s="41"/>
      <c r="DZ164" s="41"/>
      <c r="EA164" s="41"/>
      <c r="EB164" s="41"/>
      <c r="EC164" s="41"/>
      <c r="ED164" s="41"/>
      <c r="EE164" s="41"/>
      <c r="EF164" s="41"/>
      <c r="EG164" s="41"/>
      <c r="EH164" s="41"/>
      <c r="EI164" s="41"/>
      <c r="EJ164" s="41"/>
      <c r="EK164" s="41"/>
      <c r="EL164" s="41"/>
      <c r="EM164" s="41"/>
      <c r="EN164" s="41"/>
      <c r="EO164" s="41"/>
      <c r="EP164" s="41"/>
      <c r="EQ164" s="41"/>
      <c r="ER164" s="41"/>
      <c r="ES164" s="41"/>
      <c r="ET164" s="41"/>
      <c r="EU164" s="41"/>
      <c r="EV164" s="41"/>
      <c r="EW164" s="41"/>
      <c r="EX164" s="41"/>
      <c r="EY164" s="41"/>
      <c r="EZ164" s="41"/>
      <c r="FA164" s="41"/>
      <c r="FB164" s="41"/>
      <c r="FC164" s="41"/>
      <c r="FD164" s="41"/>
      <c r="FE164" s="41"/>
      <c r="FF164" s="41"/>
      <c r="FG164" s="41"/>
      <c r="FH164" s="41"/>
      <c r="FI164" s="41"/>
      <c r="FJ164" s="41"/>
      <c r="FK164" s="41"/>
      <c r="FL164" s="41"/>
      <c r="FM164" s="41"/>
      <c r="FN164" s="41"/>
      <c r="FO164" s="41"/>
      <c r="FP164" s="41"/>
      <c r="FQ164" s="41"/>
      <c r="FR164" s="41"/>
      <c r="FS164" s="41"/>
      <c r="FT164" s="41"/>
      <c r="FU164" s="41"/>
      <c r="FV164" s="41"/>
      <c r="FW164" s="41"/>
      <c r="FX164" s="41"/>
      <c r="FY164" s="41"/>
      <c r="FZ164" s="41"/>
      <c r="GA164" s="41"/>
      <c r="GB164" s="41"/>
      <c r="GC164" s="41"/>
      <c r="GD164" s="41"/>
      <c r="GE164" s="41"/>
      <c r="GF164" s="41"/>
      <c r="GG164" s="41"/>
      <c r="GH164" s="41"/>
      <c r="GI164" s="41"/>
      <c r="GJ164" s="41"/>
      <c r="GK164" s="41"/>
      <c r="GL164" s="41"/>
      <c r="GM164" s="41"/>
      <c r="GN164" s="41"/>
      <c r="GO164" s="41"/>
      <c r="GP164" s="41"/>
      <c r="GQ164" s="41"/>
      <c r="GR164" s="41"/>
      <c r="GS164" s="41"/>
      <c r="GT164" s="41"/>
      <c r="GU164" s="41"/>
      <c r="GV164" s="41"/>
      <c r="GW164" s="41"/>
      <c r="GX164" s="41"/>
      <c r="GY164" s="41"/>
      <c r="GZ164" s="41"/>
      <c r="HA164" s="41"/>
      <c r="HB164" s="41"/>
      <c r="HC164" s="41"/>
      <c r="HD164" s="41"/>
      <c r="HE164" s="41"/>
      <c r="HF164" s="41"/>
      <c r="HG164" s="41"/>
      <c r="HH164" s="41"/>
      <c r="HI164" s="41"/>
      <c r="HJ164" s="41"/>
      <c r="HK164" s="41"/>
      <c r="HL164" s="41"/>
      <c r="HM164" s="41"/>
      <c r="HN164" s="41"/>
      <c r="HO164" s="41"/>
      <c r="HP164" s="41"/>
      <c r="HQ164" s="41"/>
      <c r="HR164" s="41"/>
      <c r="HS164" s="41"/>
      <c r="HT164" s="41"/>
      <c r="HU164" s="41"/>
      <c r="HV164" s="41"/>
      <c r="HW164" s="41"/>
      <c r="HX164" s="41"/>
      <c r="HY164" s="41"/>
      <c r="HZ164" s="41"/>
      <c r="IA164" s="41"/>
      <c r="IB164" s="41"/>
      <c r="IC164" s="41"/>
      <c r="ID164" s="41"/>
      <c r="IE164" s="41"/>
      <c r="IF164" s="41"/>
      <c r="IG164" s="41"/>
      <c r="IH164" s="41"/>
      <c r="II164" s="41"/>
      <c r="IJ164" s="41"/>
      <c r="IK164" s="41"/>
      <c r="IL164" s="41"/>
      <c r="IM164" s="41"/>
      <c r="IN164" s="41"/>
      <c r="IO164" s="41"/>
      <c r="IP164" s="41"/>
      <c r="IQ164" s="41"/>
      <c r="IR164" s="41"/>
      <c r="IS164" s="41"/>
      <c r="IT164" s="41"/>
      <c r="IU164" s="41"/>
      <c r="IV164" s="41"/>
      <c r="IW164" s="41"/>
      <c r="IX164" s="41"/>
      <c r="IY164" s="41"/>
      <c r="IZ164" s="41"/>
      <c r="JA164" s="41"/>
      <c r="JB164" s="41"/>
      <c r="JC164" s="41"/>
      <c r="JD164" s="41"/>
      <c r="JE164" s="41"/>
      <c r="JF164" s="41"/>
      <c r="JG164" s="41"/>
      <c r="JH164" s="41"/>
      <c r="JI164" s="41"/>
      <c r="JJ164" s="41"/>
      <c r="JK164" s="41"/>
      <c r="JL164" s="41"/>
      <c r="JM164" s="41"/>
      <c r="JN164" s="41"/>
      <c r="JO164" s="41"/>
    </row>
    <row r="165" spans="1:275" s="130" customFormat="1" ht="135.75" customHeight="1" x14ac:dyDescent="0.25">
      <c r="A165" s="223">
        <v>141</v>
      </c>
      <c r="B165" s="224" t="s">
        <v>821</v>
      </c>
      <c r="C165" s="216">
        <v>80101706</v>
      </c>
      <c r="D165" s="494" t="s">
        <v>689</v>
      </c>
      <c r="E165" s="216" t="s">
        <v>125</v>
      </c>
      <c r="F165" s="216">
        <v>1</v>
      </c>
      <c r="G165" s="495" t="s">
        <v>161</v>
      </c>
      <c r="H165" s="221" t="s">
        <v>690</v>
      </c>
      <c r="I165" s="214" t="s">
        <v>96</v>
      </c>
      <c r="J165" s="214" t="s">
        <v>684</v>
      </c>
      <c r="K165" s="224" t="s">
        <v>108</v>
      </c>
      <c r="L165" s="496">
        <v>23167000</v>
      </c>
      <c r="M165" s="497">
        <v>23167000</v>
      </c>
      <c r="N165" s="216" t="s">
        <v>81</v>
      </c>
      <c r="O165" s="216" t="s">
        <v>56</v>
      </c>
      <c r="P165" s="296" t="s">
        <v>126</v>
      </c>
      <c r="Q165" s="41"/>
      <c r="R165" s="124" t="s">
        <v>860</v>
      </c>
      <c r="S165" s="124" t="s">
        <v>229</v>
      </c>
      <c r="T165" s="25">
        <v>42452</v>
      </c>
      <c r="U165" s="186" t="s">
        <v>861</v>
      </c>
      <c r="V165" s="127" t="s">
        <v>211</v>
      </c>
      <c r="W165" s="205">
        <v>23167000</v>
      </c>
      <c r="X165" s="419"/>
      <c r="Y165" s="92">
        <f t="shared" si="3"/>
        <v>23167000</v>
      </c>
      <c r="Z165" s="92">
        <v>23167000</v>
      </c>
      <c r="AA165" s="136" t="s">
        <v>862</v>
      </c>
      <c r="AB165" s="127" t="s">
        <v>863</v>
      </c>
      <c r="AC165" s="127" t="s">
        <v>224</v>
      </c>
      <c r="AD165" s="127" t="s">
        <v>864</v>
      </c>
      <c r="AE165" s="127" t="s">
        <v>56</v>
      </c>
      <c r="AF165" s="127" t="s">
        <v>56</v>
      </c>
      <c r="AG165" s="127" t="s">
        <v>56</v>
      </c>
      <c r="AH165" s="320" t="s">
        <v>865</v>
      </c>
      <c r="AI165" s="321">
        <v>42452</v>
      </c>
      <c r="AJ165" s="321">
        <v>42734</v>
      </c>
      <c r="AK165" s="127" t="s">
        <v>866</v>
      </c>
      <c r="AL165" s="498" t="s">
        <v>867</v>
      </c>
      <c r="AM165" s="461" t="s">
        <v>56</v>
      </c>
      <c r="AN165" s="461" t="s">
        <v>56</v>
      </c>
      <c r="AO165" s="461" t="s">
        <v>56</v>
      </c>
      <c r="AP165" s="461" t="s">
        <v>56</v>
      </c>
      <c r="AQ165" s="461" t="s">
        <v>56</v>
      </c>
      <c r="AR165" s="462">
        <v>2500000</v>
      </c>
      <c r="AS165" s="462">
        <v>2500000</v>
      </c>
      <c r="AT165" s="96"/>
      <c r="AU165" s="462">
        <v>2500000</v>
      </c>
      <c r="AV165" s="462">
        <v>2500000</v>
      </c>
      <c r="AW165" s="96"/>
      <c r="AX165" s="96"/>
      <c r="AY165" s="96"/>
      <c r="AZ165" s="96"/>
      <c r="BA165" s="96"/>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41"/>
      <c r="CC165" s="41"/>
      <c r="CD165" s="41"/>
      <c r="CE165" s="41"/>
      <c r="CF165" s="41"/>
      <c r="CG165" s="41"/>
      <c r="CH165" s="41"/>
      <c r="CI165" s="41"/>
      <c r="CJ165" s="41"/>
      <c r="CK165" s="41"/>
      <c r="CL165" s="41"/>
      <c r="CM165" s="41"/>
      <c r="CN165" s="41"/>
      <c r="CO165" s="41"/>
      <c r="CP165" s="41"/>
      <c r="CQ165" s="41"/>
      <c r="CR165" s="41"/>
      <c r="CS165" s="41"/>
      <c r="CT165" s="41"/>
      <c r="CU165" s="41"/>
      <c r="CV165" s="41"/>
      <c r="CW165" s="41"/>
      <c r="CX165" s="41"/>
      <c r="CY165" s="41"/>
      <c r="CZ165" s="41"/>
      <c r="DA165" s="41"/>
      <c r="DB165" s="41"/>
      <c r="DC165" s="41"/>
      <c r="DD165" s="41"/>
      <c r="DE165" s="41"/>
      <c r="DF165" s="41"/>
      <c r="DG165" s="41"/>
      <c r="DH165" s="41"/>
      <c r="DI165" s="41"/>
      <c r="DJ165" s="41"/>
      <c r="DK165" s="41"/>
      <c r="DL165" s="41"/>
      <c r="DM165" s="41"/>
      <c r="DN165" s="41"/>
      <c r="DO165" s="41"/>
      <c r="DP165" s="41"/>
      <c r="DQ165" s="41"/>
      <c r="DR165" s="41"/>
      <c r="DS165" s="41"/>
      <c r="DT165" s="41"/>
      <c r="DU165" s="41"/>
      <c r="DV165" s="41"/>
      <c r="DW165" s="41"/>
      <c r="DX165" s="41"/>
      <c r="DY165" s="41"/>
      <c r="DZ165" s="41"/>
      <c r="EA165" s="41"/>
      <c r="EB165" s="41"/>
      <c r="EC165" s="41"/>
      <c r="ED165" s="41"/>
      <c r="EE165" s="41"/>
      <c r="EF165" s="41"/>
      <c r="EG165" s="41"/>
      <c r="EH165" s="41"/>
      <c r="EI165" s="41"/>
      <c r="EJ165" s="41"/>
      <c r="EK165" s="41"/>
      <c r="EL165" s="41"/>
      <c r="EM165" s="41"/>
      <c r="EN165" s="41"/>
      <c r="EO165" s="41"/>
      <c r="EP165" s="41"/>
      <c r="EQ165" s="41"/>
      <c r="ER165" s="41"/>
      <c r="ES165" s="41"/>
      <c r="ET165" s="41"/>
      <c r="EU165" s="41"/>
      <c r="EV165" s="41"/>
      <c r="EW165" s="41"/>
      <c r="EX165" s="41"/>
      <c r="EY165" s="41"/>
      <c r="EZ165" s="41"/>
      <c r="FA165" s="41"/>
      <c r="FB165" s="41"/>
      <c r="FC165" s="41"/>
      <c r="FD165" s="41"/>
      <c r="FE165" s="41"/>
      <c r="FF165" s="41"/>
      <c r="FG165" s="41"/>
      <c r="FH165" s="41"/>
      <c r="FI165" s="41"/>
      <c r="FJ165" s="41"/>
      <c r="FK165" s="41"/>
      <c r="FL165" s="41"/>
      <c r="FM165" s="41"/>
      <c r="FN165" s="41"/>
      <c r="FO165" s="41"/>
      <c r="FP165" s="41"/>
      <c r="FQ165" s="41"/>
      <c r="FR165" s="41"/>
      <c r="FS165" s="41"/>
      <c r="FT165" s="41"/>
      <c r="FU165" s="41"/>
      <c r="FV165" s="41"/>
      <c r="FW165" s="41"/>
      <c r="FX165" s="41"/>
      <c r="FY165" s="41"/>
      <c r="FZ165" s="41"/>
      <c r="GA165" s="41"/>
      <c r="GB165" s="41"/>
      <c r="GC165" s="41"/>
      <c r="GD165" s="41"/>
      <c r="GE165" s="41"/>
      <c r="GF165" s="41"/>
      <c r="GG165" s="41"/>
      <c r="GH165" s="41"/>
      <c r="GI165" s="41"/>
      <c r="GJ165" s="41"/>
      <c r="GK165" s="41"/>
      <c r="GL165" s="41"/>
      <c r="GM165" s="41"/>
      <c r="GN165" s="41"/>
      <c r="GO165" s="41"/>
      <c r="GP165" s="41"/>
      <c r="GQ165" s="41"/>
      <c r="GR165" s="41"/>
      <c r="GS165" s="41"/>
      <c r="GT165" s="41"/>
      <c r="GU165" s="41"/>
      <c r="GV165" s="41"/>
      <c r="GW165" s="41"/>
      <c r="GX165" s="41"/>
      <c r="GY165" s="41"/>
      <c r="GZ165" s="41"/>
      <c r="HA165" s="41"/>
      <c r="HB165" s="41"/>
      <c r="HC165" s="41"/>
      <c r="HD165" s="41"/>
      <c r="HE165" s="41"/>
      <c r="HF165" s="41"/>
      <c r="HG165" s="41"/>
      <c r="HH165" s="41"/>
      <c r="HI165" s="41"/>
      <c r="HJ165" s="41"/>
      <c r="HK165" s="41"/>
      <c r="HL165" s="41"/>
      <c r="HM165" s="41"/>
      <c r="HN165" s="41"/>
      <c r="HO165" s="41"/>
      <c r="HP165" s="41"/>
      <c r="HQ165" s="41"/>
      <c r="HR165" s="41"/>
      <c r="HS165" s="41"/>
      <c r="HT165" s="41"/>
      <c r="HU165" s="41"/>
      <c r="HV165" s="41"/>
      <c r="HW165" s="41"/>
      <c r="HX165" s="41"/>
      <c r="HY165" s="41"/>
      <c r="HZ165" s="41"/>
      <c r="IA165" s="41"/>
      <c r="IB165" s="41"/>
      <c r="IC165" s="41"/>
      <c r="ID165" s="41"/>
      <c r="IE165" s="41"/>
      <c r="IF165" s="41"/>
      <c r="IG165" s="41"/>
      <c r="IH165" s="41"/>
      <c r="II165" s="41"/>
      <c r="IJ165" s="41"/>
      <c r="IK165" s="41"/>
      <c r="IL165" s="41"/>
      <c r="IM165" s="41"/>
      <c r="IN165" s="41"/>
      <c r="IO165" s="41"/>
      <c r="IP165" s="41"/>
      <c r="IQ165" s="41"/>
      <c r="IR165" s="41"/>
      <c r="IS165" s="41"/>
      <c r="IT165" s="41"/>
      <c r="IU165" s="41"/>
      <c r="IV165" s="41"/>
      <c r="IW165" s="41"/>
      <c r="IX165" s="41"/>
      <c r="IY165" s="41"/>
      <c r="IZ165" s="41"/>
      <c r="JA165" s="41"/>
      <c r="JB165" s="41"/>
      <c r="JC165" s="41"/>
      <c r="JD165" s="41"/>
      <c r="JE165" s="41"/>
      <c r="JF165" s="41"/>
      <c r="JG165" s="41"/>
      <c r="JH165" s="41"/>
      <c r="JI165" s="41"/>
      <c r="JJ165" s="41"/>
      <c r="JK165" s="41"/>
      <c r="JL165" s="41"/>
      <c r="JM165" s="41"/>
      <c r="JN165" s="41"/>
      <c r="JO165" s="41"/>
    </row>
    <row r="166" spans="1:275" s="130" customFormat="1" ht="57.75" customHeight="1" x14ac:dyDescent="0.25">
      <c r="A166" s="236">
        <v>142</v>
      </c>
      <c r="B166" s="237" t="s">
        <v>822</v>
      </c>
      <c r="C166" s="224">
        <v>72101516</v>
      </c>
      <c r="D166" s="499" t="s">
        <v>700</v>
      </c>
      <c r="E166" s="237" t="s">
        <v>76</v>
      </c>
      <c r="F166" s="237">
        <v>1</v>
      </c>
      <c r="G166" s="500" t="s">
        <v>165</v>
      </c>
      <c r="H166" s="501">
        <v>1</v>
      </c>
      <c r="I166" s="237" t="s">
        <v>89</v>
      </c>
      <c r="J166" s="224" t="s">
        <v>823</v>
      </c>
      <c r="K166" s="227" t="s">
        <v>55</v>
      </c>
      <c r="L166" s="502">
        <v>2400000</v>
      </c>
      <c r="M166" s="420">
        <v>2400000</v>
      </c>
      <c r="N166" s="237" t="s">
        <v>81</v>
      </c>
      <c r="O166" s="237" t="s">
        <v>56</v>
      </c>
      <c r="P166" s="237" t="s">
        <v>82</v>
      </c>
      <c r="Q166" s="41"/>
      <c r="R166" s="326" t="s">
        <v>1377</v>
      </c>
      <c r="S166" s="341" t="s">
        <v>1378</v>
      </c>
      <c r="T166" s="342">
        <v>42536</v>
      </c>
      <c r="U166" s="294" t="s">
        <v>1379</v>
      </c>
      <c r="V166" s="294" t="s">
        <v>451</v>
      </c>
      <c r="W166" s="503">
        <v>1125463</v>
      </c>
      <c r="X166" s="504"/>
      <c r="Y166" s="329">
        <f t="shared" si="3"/>
        <v>1125463</v>
      </c>
      <c r="Z166" s="329">
        <v>1125463</v>
      </c>
      <c r="AA166" s="294" t="s">
        <v>1380</v>
      </c>
      <c r="AB166" s="505" t="s">
        <v>1615</v>
      </c>
      <c r="AC166" s="294" t="s">
        <v>35</v>
      </c>
      <c r="AD166" s="294" t="s">
        <v>1614</v>
      </c>
      <c r="AE166" s="506" t="s">
        <v>1613</v>
      </c>
      <c r="AF166" s="507">
        <v>42544</v>
      </c>
      <c r="AG166" s="508">
        <v>42548</v>
      </c>
      <c r="AH166" s="505" t="s">
        <v>1612</v>
      </c>
      <c r="AI166" s="508">
        <v>42548</v>
      </c>
      <c r="AJ166" s="508">
        <v>42577</v>
      </c>
      <c r="AK166" s="506" t="s">
        <v>1611</v>
      </c>
      <c r="AL166" s="509" t="s">
        <v>1357</v>
      </c>
      <c r="AM166" s="510"/>
      <c r="AN166" s="505"/>
      <c r="AO166" s="505"/>
      <c r="AP166" s="505"/>
      <c r="AQ166" s="505"/>
      <c r="AR166" s="505"/>
      <c r="AS166" s="505"/>
      <c r="AT166" s="505"/>
      <c r="AU166" s="505"/>
      <c r="AV166" s="505"/>
      <c r="AW166" s="505"/>
      <c r="AX166" s="505"/>
      <c r="AY166" s="505"/>
      <c r="AZ166" s="505"/>
      <c r="BA166" s="505"/>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41"/>
      <c r="CC166" s="41"/>
      <c r="CD166" s="41"/>
      <c r="CE166" s="41"/>
      <c r="CF166" s="41"/>
      <c r="CG166" s="41"/>
      <c r="CH166" s="41"/>
      <c r="CI166" s="41"/>
      <c r="CJ166" s="41"/>
      <c r="CK166" s="41"/>
      <c r="CL166" s="41"/>
      <c r="CM166" s="41"/>
      <c r="CN166" s="41"/>
      <c r="CO166" s="41"/>
      <c r="CP166" s="41"/>
      <c r="CQ166" s="41"/>
      <c r="CR166" s="41"/>
      <c r="CS166" s="41"/>
      <c r="CT166" s="41"/>
      <c r="CU166" s="41"/>
      <c r="CV166" s="41"/>
      <c r="CW166" s="41"/>
      <c r="CX166" s="41"/>
      <c r="CY166" s="41"/>
      <c r="CZ166" s="41"/>
      <c r="DA166" s="41"/>
      <c r="DB166" s="41"/>
      <c r="DC166" s="41"/>
      <c r="DD166" s="41"/>
      <c r="DE166" s="41"/>
      <c r="DF166" s="41"/>
      <c r="DG166" s="41"/>
      <c r="DH166" s="41"/>
      <c r="DI166" s="41"/>
      <c r="DJ166" s="41"/>
      <c r="DK166" s="41"/>
      <c r="DL166" s="41"/>
      <c r="DM166" s="41"/>
      <c r="DN166" s="41"/>
      <c r="DO166" s="41"/>
      <c r="DP166" s="41"/>
      <c r="DQ166" s="41"/>
      <c r="DR166" s="41"/>
      <c r="DS166" s="41"/>
      <c r="DT166" s="41"/>
      <c r="DU166" s="41"/>
      <c r="DV166" s="41"/>
      <c r="DW166" s="41"/>
      <c r="DX166" s="41"/>
      <c r="DY166" s="41"/>
      <c r="DZ166" s="41"/>
      <c r="EA166" s="41"/>
      <c r="EB166" s="41"/>
      <c r="EC166" s="41"/>
      <c r="ED166" s="41"/>
      <c r="EE166" s="41"/>
      <c r="EF166" s="41"/>
      <c r="EG166" s="41"/>
      <c r="EH166" s="41"/>
      <c r="EI166" s="41"/>
      <c r="EJ166" s="41"/>
      <c r="EK166" s="41"/>
      <c r="EL166" s="41"/>
      <c r="EM166" s="41"/>
      <c r="EN166" s="41"/>
      <c r="EO166" s="41"/>
      <c r="EP166" s="41"/>
      <c r="EQ166" s="41"/>
      <c r="ER166" s="41"/>
      <c r="ES166" s="41"/>
      <c r="ET166" s="41"/>
      <c r="EU166" s="41"/>
      <c r="EV166" s="41"/>
      <c r="EW166" s="41"/>
      <c r="EX166" s="41"/>
      <c r="EY166" s="41"/>
      <c r="EZ166" s="41"/>
      <c r="FA166" s="41"/>
      <c r="FB166" s="41"/>
      <c r="FC166" s="41"/>
      <c r="FD166" s="41"/>
      <c r="FE166" s="41"/>
      <c r="FF166" s="41"/>
      <c r="FG166" s="41"/>
      <c r="FH166" s="41"/>
      <c r="FI166" s="41"/>
      <c r="FJ166" s="41"/>
      <c r="FK166" s="41"/>
      <c r="FL166" s="41"/>
      <c r="FM166" s="41"/>
      <c r="FN166" s="41"/>
      <c r="FO166" s="41"/>
      <c r="FP166" s="41"/>
      <c r="FQ166" s="41"/>
      <c r="FR166" s="41"/>
      <c r="FS166" s="41"/>
      <c r="FT166" s="41"/>
      <c r="FU166" s="41"/>
      <c r="FV166" s="41"/>
      <c r="FW166" s="41"/>
      <c r="FX166" s="41"/>
      <c r="FY166" s="41"/>
      <c r="FZ166" s="41"/>
      <c r="GA166" s="41"/>
      <c r="GB166" s="41"/>
      <c r="GC166" s="41"/>
      <c r="GD166" s="41"/>
      <c r="GE166" s="41"/>
      <c r="GF166" s="41"/>
      <c r="GG166" s="41"/>
      <c r="GH166" s="41"/>
      <c r="GI166" s="41"/>
      <c r="GJ166" s="41"/>
      <c r="GK166" s="41"/>
      <c r="GL166" s="41"/>
      <c r="GM166" s="41"/>
      <c r="GN166" s="41"/>
      <c r="GO166" s="41"/>
      <c r="GP166" s="41"/>
      <c r="GQ166" s="41"/>
      <c r="GR166" s="41"/>
      <c r="GS166" s="41"/>
      <c r="GT166" s="41"/>
      <c r="GU166" s="41"/>
      <c r="GV166" s="41"/>
      <c r="GW166" s="41"/>
      <c r="GX166" s="41"/>
      <c r="GY166" s="41"/>
      <c r="GZ166" s="41"/>
      <c r="HA166" s="41"/>
      <c r="HB166" s="41"/>
      <c r="HC166" s="41"/>
      <c r="HD166" s="41"/>
      <c r="HE166" s="41"/>
      <c r="HF166" s="41"/>
      <c r="HG166" s="41"/>
      <c r="HH166" s="41"/>
      <c r="HI166" s="41"/>
      <c r="HJ166" s="41"/>
      <c r="HK166" s="41"/>
      <c r="HL166" s="41"/>
      <c r="HM166" s="41"/>
      <c r="HN166" s="41"/>
      <c r="HO166" s="41"/>
      <c r="HP166" s="41"/>
      <c r="HQ166" s="41"/>
      <c r="HR166" s="41"/>
      <c r="HS166" s="41"/>
      <c r="HT166" s="41"/>
      <c r="HU166" s="41"/>
      <c r="HV166" s="41"/>
      <c r="HW166" s="41"/>
      <c r="HX166" s="41"/>
      <c r="HY166" s="41"/>
      <c r="HZ166" s="41"/>
      <c r="IA166" s="41"/>
      <c r="IB166" s="41"/>
      <c r="IC166" s="41"/>
      <c r="ID166" s="41"/>
      <c r="IE166" s="41"/>
      <c r="IF166" s="41"/>
      <c r="IG166" s="41"/>
      <c r="IH166" s="41"/>
      <c r="II166" s="41"/>
      <c r="IJ166" s="41"/>
      <c r="IK166" s="41"/>
      <c r="IL166" s="41"/>
      <c r="IM166" s="41"/>
      <c r="IN166" s="41"/>
      <c r="IO166" s="41"/>
      <c r="IP166" s="41"/>
      <c r="IQ166" s="41"/>
      <c r="IR166" s="41"/>
      <c r="IS166" s="41"/>
      <c r="IT166" s="41"/>
      <c r="IU166" s="41"/>
      <c r="IV166" s="41"/>
      <c r="IW166" s="41"/>
      <c r="IX166" s="41"/>
      <c r="IY166" s="41"/>
      <c r="IZ166" s="41"/>
      <c r="JA166" s="41"/>
      <c r="JB166" s="41"/>
      <c r="JC166" s="41"/>
      <c r="JD166" s="41"/>
      <c r="JE166" s="41"/>
      <c r="JF166" s="41"/>
      <c r="JG166" s="41"/>
      <c r="JH166" s="41"/>
      <c r="JI166" s="41"/>
      <c r="JJ166" s="41"/>
      <c r="JK166" s="41"/>
      <c r="JL166" s="41"/>
      <c r="JM166" s="41"/>
      <c r="JN166" s="41"/>
      <c r="JO166" s="41"/>
    </row>
    <row r="167" spans="1:275" s="130" customFormat="1" ht="42.75" customHeight="1" x14ac:dyDescent="0.25">
      <c r="A167" s="242"/>
      <c r="B167" s="258"/>
      <c r="C167" s="217"/>
      <c r="D167" s="511"/>
      <c r="E167" s="258"/>
      <c r="F167" s="258"/>
      <c r="G167" s="512"/>
      <c r="H167" s="248"/>
      <c r="I167" s="258"/>
      <c r="J167" s="513" t="s">
        <v>1084</v>
      </c>
      <c r="K167" s="215" t="s">
        <v>55</v>
      </c>
      <c r="L167" s="514">
        <v>100000</v>
      </c>
      <c r="M167" s="515">
        <v>100000</v>
      </c>
      <c r="N167" s="258"/>
      <c r="O167" s="258"/>
      <c r="P167" s="303"/>
      <c r="Q167" s="41"/>
      <c r="R167" s="334"/>
      <c r="S167" s="349"/>
      <c r="T167" s="350"/>
      <c r="U167" s="313"/>
      <c r="V167" s="313"/>
      <c r="W167" s="516">
        <v>100000</v>
      </c>
      <c r="X167" s="517"/>
      <c r="Y167" s="518">
        <f t="shared" si="3"/>
        <v>100000</v>
      </c>
      <c r="Z167" s="518">
        <v>100000</v>
      </c>
      <c r="AA167" s="313"/>
      <c r="AB167" s="475"/>
      <c r="AC167" s="453"/>
      <c r="AD167" s="453"/>
      <c r="AE167" s="453"/>
      <c r="AF167" s="453"/>
      <c r="AG167" s="453"/>
      <c r="AH167" s="475"/>
      <c r="AI167" s="453"/>
      <c r="AJ167" s="453"/>
      <c r="AK167" s="453"/>
      <c r="AL167" s="519"/>
      <c r="AM167" s="520"/>
      <c r="AN167" s="475"/>
      <c r="AO167" s="475"/>
      <c r="AP167" s="475"/>
      <c r="AQ167" s="475"/>
      <c r="AR167" s="475"/>
      <c r="AS167" s="475"/>
      <c r="AT167" s="475"/>
      <c r="AU167" s="475"/>
      <c r="AV167" s="475"/>
      <c r="AW167" s="475"/>
      <c r="AX167" s="475"/>
      <c r="AY167" s="475"/>
      <c r="AZ167" s="475"/>
      <c r="BA167" s="475"/>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c r="CF167" s="41"/>
      <c r="CG167" s="41"/>
      <c r="CH167" s="41"/>
      <c r="CI167" s="41"/>
      <c r="CJ167" s="41"/>
      <c r="CK167" s="41"/>
      <c r="CL167" s="41"/>
      <c r="CM167" s="41"/>
      <c r="CN167" s="41"/>
      <c r="CO167" s="41"/>
      <c r="CP167" s="41"/>
      <c r="CQ167" s="41"/>
      <c r="CR167" s="41"/>
      <c r="CS167" s="41"/>
      <c r="CT167" s="41"/>
      <c r="CU167" s="41"/>
      <c r="CV167" s="41"/>
      <c r="CW167" s="41"/>
      <c r="CX167" s="41"/>
      <c r="CY167" s="41"/>
      <c r="CZ167" s="41"/>
      <c r="DA167" s="41"/>
      <c r="DB167" s="41"/>
      <c r="DC167" s="41"/>
      <c r="DD167" s="41"/>
      <c r="DE167" s="41"/>
      <c r="DF167" s="41"/>
      <c r="DG167" s="41"/>
      <c r="DH167" s="41"/>
      <c r="DI167" s="41"/>
      <c r="DJ167" s="41"/>
      <c r="DK167" s="41"/>
      <c r="DL167" s="41"/>
      <c r="DM167" s="41"/>
      <c r="DN167" s="41"/>
      <c r="DO167" s="41"/>
      <c r="DP167" s="41"/>
      <c r="DQ167" s="41"/>
      <c r="DR167" s="41"/>
      <c r="DS167" s="41"/>
      <c r="DT167" s="41"/>
      <c r="DU167" s="41"/>
      <c r="DV167" s="41"/>
      <c r="DW167" s="41"/>
      <c r="DX167" s="41"/>
      <c r="DY167" s="41"/>
      <c r="DZ167" s="41"/>
      <c r="EA167" s="41"/>
      <c r="EB167" s="41"/>
      <c r="EC167" s="41"/>
      <c r="ED167" s="41"/>
      <c r="EE167" s="41"/>
      <c r="EF167" s="41"/>
      <c r="EG167" s="41"/>
      <c r="EH167" s="41"/>
      <c r="EI167" s="41"/>
      <c r="EJ167" s="41"/>
      <c r="EK167" s="41"/>
      <c r="EL167" s="41"/>
      <c r="EM167" s="41"/>
      <c r="EN167" s="41"/>
      <c r="EO167" s="41"/>
      <c r="EP167" s="41"/>
      <c r="EQ167" s="41"/>
      <c r="ER167" s="41"/>
      <c r="ES167" s="41"/>
      <c r="ET167" s="41"/>
      <c r="EU167" s="41"/>
      <c r="EV167" s="41"/>
      <c r="EW167" s="41"/>
      <c r="EX167" s="41"/>
      <c r="EY167" s="41"/>
      <c r="EZ167" s="41"/>
      <c r="FA167" s="41"/>
      <c r="FB167" s="41"/>
      <c r="FC167" s="41"/>
      <c r="FD167" s="41"/>
      <c r="FE167" s="41"/>
      <c r="FF167" s="41"/>
      <c r="FG167" s="41"/>
      <c r="FH167" s="41"/>
      <c r="FI167" s="41"/>
      <c r="FJ167" s="41"/>
      <c r="FK167" s="41"/>
      <c r="FL167" s="41"/>
      <c r="FM167" s="41"/>
      <c r="FN167" s="41"/>
      <c r="FO167" s="41"/>
      <c r="FP167" s="41"/>
      <c r="FQ167" s="41"/>
      <c r="FR167" s="41"/>
      <c r="FS167" s="41"/>
      <c r="FT167" s="41"/>
      <c r="FU167" s="41"/>
      <c r="FV167" s="41"/>
      <c r="FW167" s="41"/>
      <c r="FX167" s="41"/>
      <c r="FY167" s="41"/>
      <c r="FZ167" s="41"/>
      <c r="GA167" s="41"/>
      <c r="GB167" s="41"/>
      <c r="GC167" s="41"/>
      <c r="GD167" s="41"/>
      <c r="GE167" s="41"/>
      <c r="GF167" s="41"/>
      <c r="GG167" s="41"/>
      <c r="GH167" s="41"/>
      <c r="GI167" s="41"/>
      <c r="GJ167" s="41"/>
      <c r="GK167" s="41"/>
      <c r="GL167" s="41"/>
      <c r="GM167" s="41"/>
      <c r="GN167" s="41"/>
      <c r="GO167" s="41"/>
      <c r="GP167" s="41"/>
      <c r="GQ167" s="41"/>
      <c r="GR167" s="41"/>
      <c r="GS167" s="41"/>
      <c r="GT167" s="41"/>
      <c r="GU167" s="41"/>
      <c r="GV167" s="41"/>
      <c r="GW167" s="41"/>
      <c r="GX167" s="41"/>
      <c r="GY167" s="41"/>
      <c r="GZ167" s="41"/>
      <c r="HA167" s="41"/>
      <c r="HB167" s="41"/>
      <c r="HC167" s="41"/>
      <c r="HD167" s="41"/>
      <c r="HE167" s="41"/>
      <c r="HF167" s="41"/>
      <c r="HG167" s="41"/>
      <c r="HH167" s="41"/>
      <c r="HI167" s="41"/>
      <c r="HJ167" s="41"/>
      <c r="HK167" s="41"/>
      <c r="HL167" s="41"/>
      <c r="HM167" s="41"/>
      <c r="HN167" s="41"/>
      <c r="HO167" s="41"/>
      <c r="HP167" s="41"/>
      <c r="HQ167" s="41"/>
      <c r="HR167" s="41"/>
      <c r="HS167" s="41"/>
      <c r="HT167" s="41"/>
      <c r="HU167" s="41"/>
      <c r="HV167" s="41"/>
      <c r="HW167" s="41"/>
      <c r="HX167" s="41"/>
      <c r="HY167" s="41"/>
      <c r="HZ167" s="41"/>
      <c r="IA167" s="41"/>
      <c r="IB167" s="41"/>
      <c r="IC167" s="41"/>
      <c r="ID167" s="41"/>
      <c r="IE167" s="41"/>
      <c r="IF167" s="41"/>
      <c r="IG167" s="41"/>
      <c r="IH167" s="41"/>
      <c r="II167" s="41"/>
      <c r="IJ167" s="41"/>
      <c r="IK167" s="41"/>
      <c r="IL167" s="41"/>
      <c r="IM167" s="41"/>
      <c r="IN167" s="41"/>
      <c r="IO167" s="41"/>
      <c r="IP167" s="41"/>
      <c r="IQ167" s="41"/>
      <c r="IR167" s="41"/>
      <c r="IS167" s="41"/>
      <c r="IT167" s="41"/>
      <c r="IU167" s="41"/>
      <c r="IV167" s="41"/>
      <c r="IW167" s="41"/>
      <c r="IX167" s="41"/>
      <c r="IY167" s="41"/>
      <c r="IZ167" s="41"/>
      <c r="JA167" s="41"/>
      <c r="JB167" s="41"/>
      <c r="JC167" s="41"/>
      <c r="JD167" s="41"/>
      <c r="JE167" s="41"/>
      <c r="JF167" s="41"/>
      <c r="JG167" s="41"/>
      <c r="JH167" s="41"/>
      <c r="JI167" s="41"/>
      <c r="JJ167" s="41"/>
      <c r="JK167" s="41"/>
      <c r="JL167" s="41"/>
      <c r="JM167" s="41"/>
      <c r="JN167" s="41"/>
    </row>
    <row r="168" spans="1:275" s="130" customFormat="1" ht="57" customHeight="1" x14ac:dyDescent="0.25">
      <c r="A168" s="223">
        <v>143</v>
      </c>
      <c r="B168" s="214" t="s">
        <v>815</v>
      </c>
      <c r="C168" s="214">
        <v>80101706</v>
      </c>
      <c r="D168" s="521" t="s">
        <v>769</v>
      </c>
      <c r="E168" s="214" t="s">
        <v>125</v>
      </c>
      <c r="F168" s="214">
        <v>1</v>
      </c>
      <c r="G168" s="225" t="s">
        <v>165</v>
      </c>
      <c r="H168" s="221" t="s">
        <v>1121</v>
      </c>
      <c r="I168" s="227" t="s">
        <v>96</v>
      </c>
      <c r="J168" s="214" t="s">
        <v>684</v>
      </c>
      <c r="K168" s="227" t="s">
        <v>108</v>
      </c>
      <c r="L168" s="496">
        <v>45000000</v>
      </c>
      <c r="M168" s="496">
        <v>45000000</v>
      </c>
      <c r="N168" s="214" t="s">
        <v>81</v>
      </c>
      <c r="O168" s="214" t="s">
        <v>56</v>
      </c>
      <c r="P168" s="21" t="s">
        <v>126</v>
      </c>
      <c r="Q168" s="41"/>
      <c r="R168" s="124" t="s">
        <v>1381</v>
      </c>
      <c r="S168" s="124" t="s">
        <v>1382</v>
      </c>
      <c r="T168" s="25">
        <v>42506</v>
      </c>
      <c r="U168" s="186" t="s">
        <v>1383</v>
      </c>
      <c r="V168" s="127" t="s">
        <v>211</v>
      </c>
      <c r="W168" s="312">
        <v>42000000</v>
      </c>
      <c r="X168" s="96"/>
      <c r="Y168" s="92">
        <f t="shared" si="3"/>
        <v>42000000</v>
      </c>
      <c r="Z168" s="92">
        <v>42000000</v>
      </c>
      <c r="AA168" s="301" t="s">
        <v>1384</v>
      </c>
      <c r="AB168" s="136" t="s">
        <v>1385</v>
      </c>
      <c r="AC168" s="136" t="s">
        <v>224</v>
      </c>
      <c r="AD168" s="127" t="s">
        <v>1386</v>
      </c>
      <c r="AE168" s="136" t="s">
        <v>56</v>
      </c>
      <c r="AF168" s="136" t="s">
        <v>56</v>
      </c>
      <c r="AG168" s="136" t="s">
        <v>56</v>
      </c>
      <c r="AH168" s="120" t="s">
        <v>1091</v>
      </c>
      <c r="AI168" s="121">
        <v>42506</v>
      </c>
      <c r="AJ168" s="121">
        <v>42719</v>
      </c>
      <c r="AK168" s="136" t="s">
        <v>1387</v>
      </c>
      <c r="AL168" s="92" t="s">
        <v>1253</v>
      </c>
      <c r="AM168" s="461" t="s">
        <v>56</v>
      </c>
      <c r="AN168" s="457" t="s">
        <v>56</v>
      </c>
      <c r="AO168" s="457" t="s">
        <v>56</v>
      </c>
      <c r="AP168" s="457" t="s">
        <v>56</v>
      </c>
      <c r="AQ168" s="457" t="s">
        <v>56</v>
      </c>
      <c r="AR168" s="457" t="s">
        <v>56</v>
      </c>
      <c r="AS168" s="410">
        <v>6000000</v>
      </c>
      <c r="AT168" s="96"/>
      <c r="AU168" s="410">
        <v>6000000</v>
      </c>
      <c r="AV168" s="96"/>
      <c r="AW168" s="96"/>
      <c r="AX168" s="96"/>
      <c r="AY168" s="96"/>
      <c r="AZ168" s="96"/>
      <c r="BA168" s="96"/>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c r="CF168" s="41"/>
      <c r="CG168" s="41"/>
      <c r="CH168" s="41"/>
      <c r="CI168" s="41"/>
      <c r="CJ168" s="41"/>
      <c r="CK168" s="41"/>
      <c r="CL168" s="41"/>
      <c r="CM168" s="41"/>
      <c r="CN168" s="41"/>
      <c r="CO168" s="41"/>
      <c r="CP168" s="41"/>
      <c r="CQ168" s="41"/>
      <c r="CR168" s="41"/>
      <c r="CS168" s="41"/>
      <c r="CT168" s="41"/>
      <c r="CU168" s="41"/>
      <c r="CV168" s="41"/>
      <c r="CW168" s="41"/>
      <c r="CX168" s="41"/>
      <c r="CY168" s="41"/>
      <c r="CZ168" s="41"/>
      <c r="DA168" s="41"/>
      <c r="DB168" s="41"/>
      <c r="DC168" s="41"/>
      <c r="DD168" s="41"/>
      <c r="DE168" s="41"/>
      <c r="DF168" s="41"/>
      <c r="DG168" s="41"/>
      <c r="DH168" s="41"/>
      <c r="DI168" s="41"/>
      <c r="DJ168" s="41"/>
      <c r="DK168" s="41"/>
      <c r="DL168" s="41"/>
      <c r="DM168" s="41"/>
      <c r="DN168" s="41"/>
      <c r="DO168" s="41"/>
      <c r="DP168" s="41"/>
      <c r="DQ168" s="41"/>
      <c r="DR168" s="41"/>
      <c r="DS168" s="41"/>
      <c r="DT168" s="41"/>
      <c r="DU168" s="41"/>
      <c r="DV168" s="41"/>
      <c r="DW168" s="41"/>
      <c r="DX168" s="41"/>
      <c r="DY168" s="41"/>
      <c r="DZ168" s="41"/>
      <c r="EA168" s="41"/>
      <c r="EB168" s="41"/>
      <c r="EC168" s="41"/>
      <c r="ED168" s="41"/>
      <c r="EE168" s="41"/>
      <c r="EF168" s="41"/>
      <c r="EG168" s="41"/>
      <c r="EH168" s="41"/>
      <c r="EI168" s="41"/>
      <c r="EJ168" s="41"/>
      <c r="EK168" s="41"/>
      <c r="EL168" s="41"/>
      <c r="EM168" s="41"/>
      <c r="EN168" s="41"/>
      <c r="EO168" s="41"/>
      <c r="EP168" s="41"/>
      <c r="EQ168" s="41"/>
      <c r="ER168" s="41"/>
      <c r="ES168" s="41"/>
      <c r="ET168" s="41"/>
      <c r="EU168" s="41"/>
      <c r="EV168" s="41"/>
      <c r="EW168" s="41"/>
      <c r="EX168" s="41"/>
      <c r="EY168" s="41"/>
      <c r="EZ168" s="41"/>
      <c r="FA168" s="41"/>
      <c r="FB168" s="41"/>
      <c r="FC168" s="41"/>
      <c r="FD168" s="41"/>
      <c r="FE168" s="41"/>
      <c r="FF168" s="41"/>
      <c r="FG168" s="41"/>
      <c r="FH168" s="41"/>
      <c r="FI168" s="41"/>
      <c r="FJ168" s="41"/>
      <c r="FK168" s="41"/>
      <c r="FL168" s="41"/>
      <c r="FM168" s="41"/>
      <c r="FN168" s="41"/>
      <c r="FO168" s="41"/>
      <c r="FP168" s="41"/>
      <c r="FQ168" s="41"/>
      <c r="FR168" s="41"/>
      <c r="FS168" s="41"/>
      <c r="FT168" s="41"/>
      <c r="FU168" s="41"/>
      <c r="FV168" s="41"/>
      <c r="FW168" s="41"/>
      <c r="FX168" s="41"/>
      <c r="FY168" s="41"/>
      <c r="FZ168" s="41"/>
      <c r="GA168" s="41"/>
      <c r="GB168" s="41"/>
      <c r="GC168" s="41"/>
      <c r="GD168" s="41"/>
      <c r="GE168" s="41"/>
      <c r="GF168" s="41"/>
      <c r="GG168" s="41"/>
      <c r="GH168" s="41"/>
      <c r="GI168" s="41"/>
      <c r="GJ168" s="41"/>
      <c r="GK168" s="41"/>
      <c r="GL168" s="41"/>
      <c r="GM168" s="41"/>
      <c r="GN168" s="41"/>
      <c r="GO168" s="41"/>
      <c r="GP168" s="41"/>
      <c r="GQ168" s="41"/>
      <c r="GR168" s="41"/>
      <c r="GS168" s="41"/>
      <c r="GT168" s="41"/>
      <c r="GU168" s="41"/>
      <c r="GV168" s="41"/>
      <c r="GW168" s="41"/>
      <c r="GX168" s="41"/>
      <c r="GY168" s="41"/>
      <c r="GZ168" s="41"/>
      <c r="HA168" s="41"/>
      <c r="HB168" s="41"/>
      <c r="HC168" s="41"/>
      <c r="HD168" s="41"/>
      <c r="HE168" s="41"/>
      <c r="HF168" s="41"/>
      <c r="HG168" s="41"/>
      <c r="HH168" s="41"/>
      <c r="HI168" s="41"/>
      <c r="HJ168" s="41"/>
      <c r="HK168" s="41"/>
      <c r="HL168" s="41"/>
      <c r="HM168" s="41"/>
      <c r="HN168" s="41"/>
      <c r="HO168" s="41"/>
      <c r="HP168" s="41"/>
      <c r="HQ168" s="41"/>
      <c r="HR168" s="41"/>
      <c r="HS168" s="41"/>
      <c r="HT168" s="41"/>
      <c r="HU168" s="41"/>
      <c r="HV168" s="41"/>
      <c r="HW168" s="41"/>
      <c r="HX168" s="41"/>
      <c r="HY168" s="41"/>
      <c r="HZ168" s="41"/>
      <c r="IA168" s="41"/>
      <c r="IB168" s="41"/>
      <c r="IC168" s="41"/>
      <c r="ID168" s="41"/>
      <c r="IE168" s="41"/>
      <c r="IF168" s="41"/>
      <c r="IG168" s="41"/>
      <c r="IH168" s="41"/>
      <c r="II168" s="41"/>
      <c r="IJ168" s="41"/>
      <c r="IK168" s="41"/>
      <c r="IL168" s="41"/>
      <c r="IM168" s="41"/>
      <c r="IN168" s="41"/>
      <c r="IO168" s="41"/>
      <c r="IP168" s="41"/>
      <c r="IQ168" s="41"/>
      <c r="IR168" s="41"/>
      <c r="IS168" s="41"/>
      <c r="IT168" s="41"/>
      <c r="IU168" s="41"/>
      <c r="IV168" s="41"/>
      <c r="IW168" s="41"/>
      <c r="IX168" s="41"/>
      <c r="IY168" s="41"/>
      <c r="IZ168" s="41"/>
      <c r="JA168" s="41"/>
      <c r="JB168" s="41"/>
      <c r="JC168" s="41"/>
      <c r="JD168" s="41"/>
      <c r="JE168" s="41"/>
      <c r="JF168" s="41"/>
      <c r="JG168" s="41"/>
      <c r="JH168" s="41"/>
      <c r="JI168" s="41"/>
      <c r="JJ168" s="41"/>
      <c r="JK168" s="41"/>
      <c r="JL168" s="41"/>
      <c r="JM168" s="41"/>
      <c r="JN168" s="41"/>
    </row>
    <row r="169" spans="1:275" s="130" customFormat="1" ht="90" customHeight="1" x14ac:dyDescent="0.25">
      <c r="A169" s="223">
        <v>144</v>
      </c>
      <c r="B169" s="214" t="s">
        <v>815</v>
      </c>
      <c r="C169" s="214">
        <v>80101706</v>
      </c>
      <c r="D169" s="521" t="s">
        <v>1183</v>
      </c>
      <c r="E169" s="214" t="s">
        <v>125</v>
      </c>
      <c r="F169" s="214">
        <v>1</v>
      </c>
      <c r="G169" s="495" t="s">
        <v>164</v>
      </c>
      <c r="H169" s="221">
        <v>5</v>
      </c>
      <c r="I169" s="227" t="s">
        <v>96</v>
      </c>
      <c r="J169" s="214" t="s">
        <v>684</v>
      </c>
      <c r="K169" s="227" t="s">
        <v>108</v>
      </c>
      <c r="L169" s="496">
        <v>35000000</v>
      </c>
      <c r="M169" s="496">
        <v>35000000</v>
      </c>
      <c r="N169" s="214" t="s">
        <v>81</v>
      </c>
      <c r="O169" s="214" t="s">
        <v>56</v>
      </c>
      <c r="P169" s="522" t="s">
        <v>126</v>
      </c>
      <c r="Q169" s="41"/>
      <c r="R169" s="124" t="s">
        <v>1245</v>
      </c>
      <c r="S169" s="124" t="s">
        <v>1246</v>
      </c>
      <c r="T169" s="25">
        <v>42487</v>
      </c>
      <c r="U169" s="116" t="s">
        <v>1247</v>
      </c>
      <c r="V169" s="136" t="s">
        <v>211</v>
      </c>
      <c r="W169" s="312">
        <v>35000000</v>
      </c>
      <c r="X169" s="96"/>
      <c r="Y169" s="92">
        <f t="shared" si="3"/>
        <v>35000000</v>
      </c>
      <c r="Z169" s="92">
        <v>35000000</v>
      </c>
      <c r="AA169" s="136" t="s">
        <v>1248</v>
      </c>
      <c r="AB169" s="136" t="s">
        <v>1249</v>
      </c>
      <c r="AC169" s="136" t="s">
        <v>224</v>
      </c>
      <c r="AD169" s="127" t="s">
        <v>1250</v>
      </c>
      <c r="AE169" s="136" t="s">
        <v>56</v>
      </c>
      <c r="AF169" s="136" t="s">
        <v>56</v>
      </c>
      <c r="AG169" s="136" t="s">
        <v>56</v>
      </c>
      <c r="AH169" s="120" t="s">
        <v>1251</v>
      </c>
      <c r="AI169" s="121">
        <v>42487</v>
      </c>
      <c r="AJ169" s="121">
        <v>42639</v>
      </c>
      <c r="AK169" s="136" t="s">
        <v>1252</v>
      </c>
      <c r="AL169" s="92" t="s">
        <v>1253</v>
      </c>
      <c r="AM169" s="523" t="s">
        <v>56</v>
      </c>
      <c r="AN169" s="523" t="s">
        <v>56</v>
      </c>
      <c r="AO169" s="523" t="s">
        <v>56</v>
      </c>
      <c r="AP169" s="523" t="s">
        <v>56</v>
      </c>
      <c r="AQ169" s="523" t="s">
        <v>56</v>
      </c>
      <c r="AR169" s="523" t="s">
        <v>56</v>
      </c>
      <c r="AS169" s="462">
        <v>7000000</v>
      </c>
      <c r="AT169" s="96"/>
      <c r="AU169" s="462">
        <v>7000000</v>
      </c>
      <c r="AV169" s="96"/>
      <c r="AW169" s="96"/>
      <c r="AX169" s="96"/>
      <c r="AY169" s="96"/>
      <c r="AZ169" s="96"/>
      <c r="BA169" s="96"/>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c r="CF169" s="41"/>
      <c r="CG169" s="41"/>
      <c r="CH169" s="41"/>
      <c r="CI169" s="41"/>
      <c r="CJ169" s="41"/>
      <c r="CK169" s="41"/>
      <c r="CL169" s="41"/>
      <c r="CM169" s="41"/>
      <c r="CN169" s="41"/>
      <c r="CO169" s="41"/>
      <c r="CP169" s="41"/>
      <c r="CQ169" s="41"/>
      <c r="CR169" s="41"/>
      <c r="CS169" s="41"/>
      <c r="CT169" s="41"/>
      <c r="CU169" s="41"/>
      <c r="CV169" s="41"/>
      <c r="CW169" s="41"/>
      <c r="CX169" s="41"/>
      <c r="CY169" s="41"/>
      <c r="CZ169" s="41"/>
      <c r="DA169" s="41"/>
      <c r="DB169" s="41"/>
      <c r="DC169" s="41"/>
      <c r="DD169" s="41"/>
      <c r="DE169" s="41"/>
      <c r="DF169" s="41"/>
      <c r="DG169" s="41"/>
      <c r="DH169" s="41"/>
      <c r="DI169" s="41"/>
      <c r="DJ169" s="41"/>
      <c r="DK169" s="41"/>
      <c r="DL169" s="41"/>
      <c r="DM169" s="41"/>
      <c r="DN169" s="41"/>
      <c r="DO169" s="41"/>
      <c r="DP169" s="41"/>
      <c r="DQ169" s="41"/>
      <c r="DR169" s="41"/>
      <c r="DS169" s="41"/>
      <c r="DT169" s="41"/>
      <c r="DU169" s="41"/>
      <c r="DV169" s="41"/>
      <c r="DW169" s="41"/>
      <c r="DX169" s="41"/>
      <c r="DY169" s="41"/>
      <c r="DZ169" s="41"/>
      <c r="EA169" s="41"/>
      <c r="EB169" s="41"/>
      <c r="EC169" s="41"/>
      <c r="ED169" s="41"/>
      <c r="EE169" s="41"/>
      <c r="EF169" s="41"/>
      <c r="EG169" s="41"/>
      <c r="EH169" s="41"/>
      <c r="EI169" s="41"/>
      <c r="EJ169" s="41"/>
      <c r="EK169" s="41"/>
      <c r="EL169" s="41"/>
      <c r="EM169" s="41"/>
      <c r="EN169" s="41"/>
      <c r="EO169" s="41"/>
      <c r="EP169" s="41"/>
      <c r="EQ169" s="41"/>
      <c r="ER169" s="41"/>
      <c r="ES169" s="41"/>
      <c r="ET169" s="41"/>
      <c r="EU169" s="41"/>
      <c r="EV169" s="41"/>
      <c r="EW169" s="41"/>
      <c r="EX169" s="41"/>
      <c r="EY169" s="41"/>
      <c r="EZ169" s="41"/>
      <c r="FA169" s="41"/>
      <c r="FB169" s="41"/>
      <c r="FC169" s="41"/>
      <c r="FD169" s="41"/>
      <c r="FE169" s="41"/>
      <c r="FF169" s="41"/>
      <c r="FG169" s="41"/>
      <c r="FH169" s="41"/>
      <c r="FI169" s="41"/>
      <c r="FJ169" s="41"/>
      <c r="FK169" s="41"/>
      <c r="FL169" s="41"/>
      <c r="FM169" s="41"/>
      <c r="FN169" s="41"/>
      <c r="FO169" s="41"/>
      <c r="FP169" s="41"/>
      <c r="FQ169" s="41"/>
      <c r="FR169" s="41"/>
      <c r="FS169" s="41"/>
      <c r="FT169" s="41"/>
      <c r="FU169" s="41"/>
      <c r="FV169" s="41"/>
      <c r="FW169" s="41"/>
      <c r="FX169" s="41"/>
      <c r="FY169" s="41"/>
      <c r="FZ169" s="41"/>
      <c r="GA169" s="41"/>
      <c r="GB169" s="41"/>
      <c r="GC169" s="41"/>
      <c r="GD169" s="41"/>
      <c r="GE169" s="41"/>
      <c r="GF169" s="41"/>
      <c r="GG169" s="41"/>
      <c r="GH169" s="41"/>
      <c r="GI169" s="41"/>
      <c r="GJ169" s="41"/>
      <c r="GK169" s="41"/>
      <c r="GL169" s="41"/>
      <c r="GM169" s="41"/>
      <c r="GN169" s="41"/>
      <c r="GO169" s="41"/>
      <c r="GP169" s="41"/>
      <c r="GQ169" s="41"/>
      <c r="GR169" s="41"/>
      <c r="GS169" s="41"/>
      <c r="GT169" s="41"/>
      <c r="GU169" s="41"/>
      <c r="GV169" s="41"/>
      <c r="GW169" s="41"/>
      <c r="GX169" s="41"/>
      <c r="GY169" s="41"/>
      <c r="GZ169" s="41"/>
      <c r="HA169" s="41"/>
      <c r="HB169" s="41"/>
      <c r="HC169" s="41"/>
      <c r="HD169" s="41"/>
      <c r="HE169" s="41"/>
      <c r="HF169" s="41"/>
      <c r="HG169" s="41"/>
      <c r="HH169" s="41"/>
      <c r="HI169" s="41"/>
      <c r="HJ169" s="41"/>
      <c r="HK169" s="41"/>
      <c r="HL169" s="41"/>
      <c r="HM169" s="41"/>
      <c r="HN169" s="41"/>
      <c r="HO169" s="41"/>
      <c r="HP169" s="41"/>
      <c r="HQ169" s="41"/>
      <c r="HR169" s="41"/>
      <c r="HS169" s="41"/>
      <c r="HT169" s="41"/>
      <c r="HU169" s="41"/>
      <c r="HV169" s="41"/>
      <c r="HW169" s="41"/>
      <c r="HX169" s="41"/>
      <c r="HY169" s="41"/>
      <c r="HZ169" s="41"/>
      <c r="IA169" s="41"/>
      <c r="IB169" s="41"/>
      <c r="IC169" s="41"/>
      <c r="ID169" s="41"/>
      <c r="IE169" s="41"/>
      <c r="IF169" s="41"/>
      <c r="IG169" s="41"/>
      <c r="IH169" s="41"/>
      <c r="II169" s="41"/>
      <c r="IJ169" s="41"/>
      <c r="IK169" s="41"/>
      <c r="IL169" s="41"/>
      <c r="IM169" s="41"/>
      <c r="IN169" s="41"/>
      <c r="IO169" s="41"/>
      <c r="IP169" s="41"/>
      <c r="IQ169" s="41"/>
      <c r="IR169" s="41"/>
      <c r="IS169" s="41"/>
      <c r="IT169" s="41"/>
      <c r="IU169" s="41"/>
      <c r="IV169" s="41"/>
      <c r="IW169" s="41"/>
      <c r="IX169" s="41"/>
      <c r="IY169" s="41"/>
      <c r="IZ169" s="41"/>
      <c r="JA169" s="41"/>
      <c r="JB169" s="41"/>
      <c r="JC169" s="41"/>
      <c r="JD169" s="41"/>
      <c r="JE169" s="41"/>
      <c r="JF169" s="41"/>
      <c r="JG169" s="41"/>
      <c r="JH169" s="41"/>
      <c r="JI169" s="41"/>
      <c r="JJ169" s="41"/>
      <c r="JK169" s="41"/>
      <c r="JL169" s="41"/>
      <c r="JM169" s="41"/>
      <c r="JN169" s="41"/>
    </row>
    <row r="170" spans="1:275" s="130" customFormat="1" ht="57" customHeight="1" x14ac:dyDescent="0.25">
      <c r="A170" s="223">
        <v>145</v>
      </c>
      <c r="B170" s="214" t="s">
        <v>815</v>
      </c>
      <c r="C170" s="214">
        <v>80101706</v>
      </c>
      <c r="D170" s="521" t="s">
        <v>772</v>
      </c>
      <c r="E170" s="214" t="s">
        <v>125</v>
      </c>
      <c r="F170" s="214">
        <v>1</v>
      </c>
      <c r="G170" s="225" t="s">
        <v>800</v>
      </c>
      <c r="H170" s="221">
        <v>6</v>
      </c>
      <c r="I170" s="227" t="s">
        <v>96</v>
      </c>
      <c r="J170" s="214" t="s">
        <v>684</v>
      </c>
      <c r="K170" s="227" t="s">
        <v>108</v>
      </c>
      <c r="L170" s="496">
        <v>48000000</v>
      </c>
      <c r="M170" s="496">
        <v>48000000</v>
      </c>
      <c r="N170" s="214" t="s">
        <v>81</v>
      </c>
      <c r="O170" s="214" t="s">
        <v>56</v>
      </c>
      <c r="P170" s="21" t="s">
        <v>126</v>
      </c>
      <c r="Q170" s="41"/>
      <c r="R170" s="124" t="s">
        <v>1388</v>
      </c>
      <c r="S170" s="124" t="s">
        <v>1389</v>
      </c>
      <c r="T170" s="25">
        <v>42506</v>
      </c>
      <c r="U170" s="186" t="s">
        <v>1390</v>
      </c>
      <c r="V170" s="127" t="s">
        <v>211</v>
      </c>
      <c r="W170" s="312">
        <v>35000000</v>
      </c>
      <c r="X170" s="96"/>
      <c r="Y170" s="92">
        <f>SUM(W170+X170)</f>
        <v>35000000</v>
      </c>
      <c r="Z170" s="92">
        <v>35000000</v>
      </c>
      <c r="AA170" s="301" t="s">
        <v>1391</v>
      </c>
      <c r="AB170" s="136" t="s">
        <v>1392</v>
      </c>
      <c r="AC170" s="136" t="s">
        <v>224</v>
      </c>
      <c r="AD170" s="127" t="s">
        <v>1393</v>
      </c>
      <c r="AE170" s="136" t="s">
        <v>56</v>
      </c>
      <c r="AF170" s="136" t="s">
        <v>56</v>
      </c>
      <c r="AG170" s="136" t="s">
        <v>56</v>
      </c>
      <c r="AH170" s="120" t="s">
        <v>1091</v>
      </c>
      <c r="AI170" s="121">
        <v>42506</v>
      </c>
      <c r="AJ170" s="121">
        <v>42719</v>
      </c>
      <c r="AK170" s="136" t="s">
        <v>1387</v>
      </c>
      <c r="AL170" s="92" t="s">
        <v>1253</v>
      </c>
      <c r="AM170" s="461" t="s">
        <v>56</v>
      </c>
      <c r="AN170" s="457" t="s">
        <v>56</v>
      </c>
      <c r="AO170" s="457" t="s">
        <v>56</v>
      </c>
      <c r="AP170" s="457" t="s">
        <v>56</v>
      </c>
      <c r="AQ170" s="457" t="s">
        <v>56</v>
      </c>
      <c r="AR170" s="457" t="s">
        <v>56</v>
      </c>
      <c r="AS170" s="410">
        <v>5000000</v>
      </c>
      <c r="AT170" s="96"/>
      <c r="AU170" s="410">
        <v>5000000</v>
      </c>
      <c r="AV170" s="96"/>
      <c r="AW170" s="96"/>
      <c r="AX170" s="96"/>
      <c r="AY170" s="96"/>
      <c r="AZ170" s="96"/>
      <c r="BA170" s="96"/>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c r="CF170" s="41"/>
      <c r="CG170" s="41"/>
      <c r="CH170" s="41"/>
      <c r="CI170" s="41"/>
      <c r="CJ170" s="41"/>
      <c r="CK170" s="41"/>
      <c r="CL170" s="41"/>
      <c r="CM170" s="41"/>
      <c r="CN170" s="41"/>
      <c r="CO170" s="41"/>
      <c r="CP170" s="41"/>
      <c r="CQ170" s="41"/>
      <c r="CR170" s="41"/>
      <c r="CS170" s="41"/>
      <c r="CT170" s="41"/>
      <c r="CU170" s="41"/>
      <c r="CV170" s="41"/>
      <c r="CW170" s="41"/>
      <c r="CX170" s="41"/>
      <c r="CY170" s="41"/>
      <c r="CZ170" s="41"/>
      <c r="DA170" s="41"/>
      <c r="DB170" s="41"/>
      <c r="DC170" s="41"/>
      <c r="DD170" s="41"/>
      <c r="DE170" s="41"/>
      <c r="DF170" s="41"/>
      <c r="DG170" s="41"/>
      <c r="DH170" s="41"/>
      <c r="DI170" s="41"/>
      <c r="DJ170" s="41"/>
      <c r="DK170" s="41"/>
      <c r="DL170" s="41"/>
      <c r="DM170" s="41"/>
      <c r="DN170" s="41"/>
      <c r="DO170" s="41"/>
      <c r="DP170" s="41"/>
      <c r="DQ170" s="41"/>
      <c r="DR170" s="41"/>
      <c r="DS170" s="41"/>
      <c r="DT170" s="41"/>
      <c r="DU170" s="41"/>
      <c r="DV170" s="41"/>
      <c r="DW170" s="41"/>
      <c r="DX170" s="41"/>
      <c r="DY170" s="41"/>
      <c r="DZ170" s="41"/>
      <c r="EA170" s="41"/>
      <c r="EB170" s="41"/>
      <c r="EC170" s="41"/>
      <c r="ED170" s="41"/>
      <c r="EE170" s="41"/>
      <c r="EF170" s="41"/>
      <c r="EG170" s="41"/>
      <c r="EH170" s="41"/>
      <c r="EI170" s="41"/>
      <c r="EJ170" s="41"/>
      <c r="EK170" s="41"/>
      <c r="EL170" s="41"/>
      <c r="EM170" s="41"/>
      <c r="EN170" s="41"/>
      <c r="EO170" s="41"/>
      <c r="EP170" s="41"/>
      <c r="EQ170" s="41"/>
      <c r="ER170" s="41"/>
      <c r="ES170" s="41"/>
      <c r="ET170" s="41"/>
      <c r="EU170" s="41"/>
      <c r="EV170" s="41"/>
      <c r="EW170" s="41"/>
      <c r="EX170" s="41"/>
      <c r="EY170" s="41"/>
      <c r="EZ170" s="41"/>
      <c r="FA170" s="41"/>
      <c r="FB170" s="41"/>
      <c r="FC170" s="41"/>
      <c r="FD170" s="41"/>
      <c r="FE170" s="41"/>
      <c r="FF170" s="41"/>
      <c r="FG170" s="41"/>
      <c r="FH170" s="41"/>
      <c r="FI170" s="41"/>
      <c r="FJ170" s="41"/>
      <c r="FK170" s="41"/>
      <c r="FL170" s="41"/>
      <c r="FM170" s="41"/>
      <c r="FN170" s="41"/>
      <c r="FO170" s="41"/>
      <c r="FP170" s="41"/>
      <c r="FQ170" s="41"/>
      <c r="FR170" s="41"/>
      <c r="FS170" s="41"/>
      <c r="FT170" s="41"/>
      <c r="FU170" s="41"/>
      <c r="FV170" s="41"/>
      <c r="FW170" s="41"/>
      <c r="FX170" s="41"/>
      <c r="FY170" s="41"/>
      <c r="FZ170" s="41"/>
      <c r="GA170" s="41"/>
      <c r="GB170" s="41"/>
      <c r="GC170" s="41"/>
      <c r="GD170" s="41"/>
      <c r="GE170" s="41"/>
      <c r="GF170" s="41"/>
      <c r="GG170" s="41"/>
      <c r="GH170" s="41"/>
      <c r="GI170" s="41"/>
      <c r="GJ170" s="41"/>
      <c r="GK170" s="41"/>
      <c r="GL170" s="41"/>
      <c r="GM170" s="41"/>
      <c r="GN170" s="41"/>
      <c r="GO170" s="41"/>
      <c r="GP170" s="41"/>
      <c r="GQ170" s="41"/>
      <c r="GR170" s="41"/>
      <c r="GS170" s="41"/>
      <c r="GT170" s="41"/>
      <c r="GU170" s="41"/>
      <c r="GV170" s="41"/>
      <c r="GW170" s="41"/>
      <c r="GX170" s="41"/>
      <c r="GY170" s="41"/>
      <c r="GZ170" s="41"/>
      <c r="HA170" s="41"/>
      <c r="HB170" s="41"/>
      <c r="HC170" s="41"/>
      <c r="HD170" s="41"/>
      <c r="HE170" s="41"/>
      <c r="HF170" s="41"/>
      <c r="HG170" s="41"/>
      <c r="HH170" s="41"/>
      <c r="HI170" s="41"/>
      <c r="HJ170" s="41"/>
      <c r="HK170" s="41"/>
      <c r="HL170" s="41"/>
      <c r="HM170" s="41"/>
      <c r="HN170" s="41"/>
      <c r="HO170" s="41"/>
      <c r="HP170" s="41"/>
      <c r="HQ170" s="41"/>
      <c r="HR170" s="41"/>
      <c r="HS170" s="41"/>
      <c r="HT170" s="41"/>
      <c r="HU170" s="41"/>
      <c r="HV170" s="41"/>
      <c r="HW170" s="41"/>
      <c r="HX170" s="41"/>
      <c r="HY170" s="41"/>
      <c r="HZ170" s="41"/>
      <c r="IA170" s="41"/>
      <c r="IB170" s="41"/>
      <c r="IC170" s="41"/>
      <c r="ID170" s="41"/>
      <c r="IE170" s="41"/>
      <c r="IF170" s="41"/>
      <c r="IG170" s="41"/>
      <c r="IH170" s="41"/>
      <c r="II170" s="41"/>
      <c r="IJ170" s="41"/>
      <c r="IK170" s="41"/>
      <c r="IL170" s="41"/>
      <c r="IM170" s="41"/>
      <c r="IN170" s="41"/>
      <c r="IO170" s="41"/>
      <c r="IP170" s="41"/>
      <c r="IQ170" s="41"/>
      <c r="IR170" s="41"/>
      <c r="IS170" s="41"/>
      <c r="IT170" s="41"/>
      <c r="IU170" s="41"/>
      <c r="IV170" s="41"/>
      <c r="IW170" s="41"/>
      <c r="IX170" s="41"/>
      <c r="IY170" s="41"/>
      <c r="IZ170" s="41"/>
      <c r="JA170" s="41"/>
      <c r="JB170" s="41"/>
      <c r="JC170" s="41"/>
      <c r="JD170" s="41"/>
      <c r="JE170" s="41"/>
      <c r="JF170" s="41"/>
      <c r="JG170" s="41"/>
      <c r="JH170" s="41"/>
      <c r="JI170" s="41"/>
      <c r="JJ170" s="41"/>
      <c r="JK170" s="41"/>
      <c r="JL170" s="41"/>
      <c r="JM170" s="41"/>
      <c r="JN170" s="41"/>
    </row>
    <row r="171" spans="1:275" s="130" customFormat="1" ht="120" customHeight="1" x14ac:dyDescent="0.25">
      <c r="A171" s="223">
        <v>146</v>
      </c>
      <c r="B171" s="214" t="s">
        <v>815</v>
      </c>
      <c r="C171" s="214">
        <v>80101706</v>
      </c>
      <c r="D171" s="521" t="s">
        <v>770</v>
      </c>
      <c r="E171" s="214" t="s">
        <v>125</v>
      </c>
      <c r="F171" s="214">
        <v>1</v>
      </c>
      <c r="G171" s="495" t="s">
        <v>162</v>
      </c>
      <c r="H171" s="221" t="s">
        <v>1121</v>
      </c>
      <c r="I171" s="227" t="s">
        <v>96</v>
      </c>
      <c r="J171" s="214" t="s">
        <v>128</v>
      </c>
      <c r="K171" s="227" t="s">
        <v>108</v>
      </c>
      <c r="L171" s="496">
        <v>25987500</v>
      </c>
      <c r="M171" s="496">
        <v>25987500</v>
      </c>
      <c r="N171" s="214" t="s">
        <v>81</v>
      </c>
      <c r="O171" s="214" t="s">
        <v>56</v>
      </c>
      <c r="P171" s="522" t="s">
        <v>126</v>
      </c>
      <c r="Q171" s="41"/>
      <c r="R171" s="124" t="s">
        <v>1254</v>
      </c>
      <c r="S171" s="124" t="s">
        <v>668</v>
      </c>
      <c r="T171" s="25">
        <v>42492</v>
      </c>
      <c r="U171" s="116" t="s">
        <v>1255</v>
      </c>
      <c r="V171" s="136" t="s">
        <v>211</v>
      </c>
      <c r="W171" s="205">
        <v>25987500</v>
      </c>
      <c r="X171" s="96"/>
      <c r="Y171" s="92">
        <f t="shared" si="3"/>
        <v>25987500</v>
      </c>
      <c r="Z171" s="92">
        <v>25987500</v>
      </c>
      <c r="AA171" s="301" t="s">
        <v>1256</v>
      </c>
      <c r="AB171" s="136" t="s">
        <v>1257</v>
      </c>
      <c r="AC171" s="136" t="s">
        <v>214</v>
      </c>
      <c r="AD171" s="127" t="s">
        <v>1258</v>
      </c>
      <c r="AE171" s="136" t="s">
        <v>56</v>
      </c>
      <c r="AF171" s="136" t="s">
        <v>56</v>
      </c>
      <c r="AG171" s="136" t="s">
        <v>56</v>
      </c>
      <c r="AH171" s="120" t="s">
        <v>1259</v>
      </c>
      <c r="AI171" s="121">
        <v>42492</v>
      </c>
      <c r="AJ171" s="121">
        <v>42720</v>
      </c>
      <c r="AK171" s="136" t="s">
        <v>599</v>
      </c>
      <c r="AL171" s="92" t="s">
        <v>1253</v>
      </c>
      <c r="AM171" s="461" t="s">
        <v>56</v>
      </c>
      <c r="AN171" s="461" t="s">
        <v>56</v>
      </c>
      <c r="AO171" s="461" t="s">
        <v>56</v>
      </c>
      <c r="AP171" s="461" t="s">
        <v>56</v>
      </c>
      <c r="AQ171" s="461" t="s">
        <v>56</v>
      </c>
      <c r="AR171" s="461" t="s">
        <v>56</v>
      </c>
      <c r="AS171" s="462">
        <v>3465000</v>
      </c>
      <c r="AT171" s="96"/>
      <c r="AU171" s="462">
        <v>3465000</v>
      </c>
      <c r="AV171" s="96"/>
      <c r="AW171" s="96"/>
      <c r="AX171" s="96"/>
      <c r="AY171" s="96"/>
      <c r="AZ171" s="96"/>
      <c r="BA171" s="96"/>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c r="CF171" s="41"/>
      <c r="CG171" s="41"/>
      <c r="CH171" s="41"/>
      <c r="CI171" s="41"/>
      <c r="CJ171" s="41"/>
      <c r="CK171" s="41"/>
      <c r="CL171" s="41"/>
      <c r="CM171" s="41"/>
      <c r="CN171" s="41"/>
      <c r="CO171" s="41"/>
      <c r="CP171" s="41"/>
      <c r="CQ171" s="41"/>
      <c r="CR171" s="41"/>
      <c r="CS171" s="41"/>
      <c r="CT171" s="41"/>
      <c r="CU171" s="41"/>
      <c r="CV171" s="41"/>
      <c r="CW171" s="41"/>
      <c r="CX171" s="41"/>
      <c r="CY171" s="41"/>
      <c r="CZ171" s="41"/>
      <c r="DA171" s="41"/>
      <c r="DB171" s="41"/>
      <c r="DC171" s="41"/>
      <c r="DD171" s="41"/>
      <c r="DE171" s="41"/>
      <c r="DF171" s="41"/>
      <c r="DG171" s="41"/>
      <c r="DH171" s="41"/>
      <c r="DI171" s="41"/>
      <c r="DJ171" s="41"/>
      <c r="DK171" s="41"/>
      <c r="DL171" s="41"/>
      <c r="DM171" s="41"/>
      <c r="DN171" s="41"/>
      <c r="DO171" s="41"/>
      <c r="DP171" s="41"/>
      <c r="DQ171" s="41"/>
      <c r="DR171" s="41"/>
      <c r="DS171" s="41"/>
      <c r="DT171" s="41"/>
      <c r="DU171" s="41"/>
      <c r="DV171" s="41"/>
      <c r="DW171" s="41"/>
      <c r="DX171" s="41"/>
      <c r="DY171" s="41"/>
      <c r="DZ171" s="41"/>
      <c r="EA171" s="41"/>
      <c r="EB171" s="41"/>
      <c r="EC171" s="41"/>
      <c r="ED171" s="41"/>
      <c r="EE171" s="41"/>
      <c r="EF171" s="41"/>
      <c r="EG171" s="41"/>
      <c r="EH171" s="41"/>
      <c r="EI171" s="41"/>
      <c r="EJ171" s="41"/>
      <c r="EK171" s="41"/>
      <c r="EL171" s="41"/>
      <c r="EM171" s="41"/>
      <c r="EN171" s="41"/>
      <c r="EO171" s="41"/>
      <c r="EP171" s="41"/>
      <c r="EQ171" s="41"/>
      <c r="ER171" s="41"/>
      <c r="ES171" s="41"/>
      <c r="ET171" s="41"/>
      <c r="EU171" s="41"/>
      <c r="EV171" s="41"/>
      <c r="EW171" s="41"/>
      <c r="EX171" s="41"/>
      <c r="EY171" s="41"/>
      <c r="EZ171" s="41"/>
      <c r="FA171" s="41"/>
      <c r="FB171" s="41"/>
      <c r="FC171" s="41"/>
      <c r="FD171" s="41"/>
      <c r="FE171" s="41"/>
      <c r="FF171" s="41"/>
      <c r="FG171" s="41"/>
      <c r="FH171" s="41"/>
      <c r="FI171" s="41"/>
      <c r="FJ171" s="41"/>
      <c r="FK171" s="41"/>
      <c r="FL171" s="41"/>
      <c r="FM171" s="41"/>
      <c r="FN171" s="41"/>
      <c r="FO171" s="41"/>
      <c r="FP171" s="41"/>
      <c r="FQ171" s="41"/>
      <c r="FR171" s="41"/>
      <c r="FS171" s="41"/>
      <c r="FT171" s="41"/>
      <c r="FU171" s="41"/>
      <c r="FV171" s="41"/>
      <c r="FW171" s="41"/>
      <c r="FX171" s="41"/>
      <c r="FY171" s="41"/>
      <c r="FZ171" s="41"/>
      <c r="GA171" s="41"/>
      <c r="GB171" s="41"/>
      <c r="GC171" s="41"/>
      <c r="GD171" s="41"/>
      <c r="GE171" s="41"/>
      <c r="GF171" s="41"/>
      <c r="GG171" s="41"/>
      <c r="GH171" s="41"/>
      <c r="GI171" s="41"/>
      <c r="GJ171" s="41"/>
      <c r="GK171" s="41"/>
      <c r="GL171" s="41"/>
      <c r="GM171" s="41"/>
      <c r="GN171" s="41"/>
      <c r="GO171" s="41"/>
      <c r="GP171" s="41"/>
      <c r="GQ171" s="41"/>
      <c r="GR171" s="41"/>
      <c r="GS171" s="41"/>
      <c r="GT171" s="41"/>
      <c r="GU171" s="41"/>
      <c r="GV171" s="41"/>
      <c r="GW171" s="41"/>
      <c r="GX171" s="41"/>
      <c r="GY171" s="41"/>
      <c r="GZ171" s="41"/>
      <c r="HA171" s="41"/>
      <c r="HB171" s="41"/>
      <c r="HC171" s="41"/>
      <c r="HD171" s="41"/>
      <c r="HE171" s="41"/>
      <c r="HF171" s="41"/>
      <c r="HG171" s="41"/>
      <c r="HH171" s="41"/>
      <c r="HI171" s="41"/>
      <c r="HJ171" s="41"/>
      <c r="HK171" s="41"/>
      <c r="HL171" s="41"/>
      <c r="HM171" s="41"/>
      <c r="HN171" s="41"/>
      <c r="HO171" s="41"/>
      <c r="HP171" s="41"/>
      <c r="HQ171" s="41"/>
      <c r="HR171" s="41"/>
      <c r="HS171" s="41"/>
      <c r="HT171" s="41"/>
      <c r="HU171" s="41"/>
      <c r="HV171" s="41"/>
      <c r="HW171" s="41"/>
      <c r="HX171" s="41"/>
      <c r="HY171" s="41"/>
      <c r="HZ171" s="41"/>
      <c r="IA171" s="41"/>
      <c r="IB171" s="41"/>
      <c r="IC171" s="41"/>
      <c r="ID171" s="41"/>
      <c r="IE171" s="41"/>
      <c r="IF171" s="41"/>
      <c r="IG171" s="41"/>
      <c r="IH171" s="41"/>
      <c r="II171" s="41"/>
      <c r="IJ171" s="41"/>
      <c r="IK171" s="41"/>
      <c r="IL171" s="41"/>
      <c r="IM171" s="41"/>
      <c r="IN171" s="41"/>
      <c r="IO171" s="41"/>
      <c r="IP171" s="41"/>
      <c r="IQ171" s="41"/>
      <c r="IR171" s="41"/>
      <c r="IS171" s="41"/>
      <c r="IT171" s="41"/>
      <c r="IU171" s="41"/>
      <c r="IV171" s="41"/>
      <c r="IW171" s="41"/>
      <c r="IX171" s="41"/>
      <c r="IY171" s="41"/>
      <c r="IZ171" s="41"/>
      <c r="JA171" s="41"/>
      <c r="JB171" s="41"/>
      <c r="JC171" s="41"/>
      <c r="JD171" s="41"/>
      <c r="JE171" s="41"/>
      <c r="JF171" s="41"/>
      <c r="JG171" s="41"/>
      <c r="JH171" s="41"/>
      <c r="JI171" s="41"/>
      <c r="JJ171" s="41"/>
      <c r="JK171" s="41"/>
      <c r="JL171" s="41"/>
      <c r="JM171" s="41"/>
      <c r="JN171" s="41"/>
    </row>
    <row r="172" spans="1:275" s="130" customFormat="1" ht="120" customHeight="1" x14ac:dyDescent="0.25">
      <c r="A172" s="223">
        <v>147</v>
      </c>
      <c r="B172" s="214" t="s">
        <v>815</v>
      </c>
      <c r="C172" s="214">
        <v>80101706</v>
      </c>
      <c r="D172" s="521" t="s">
        <v>770</v>
      </c>
      <c r="E172" s="214" t="s">
        <v>125</v>
      </c>
      <c r="F172" s="214">
        <v>1</v>
      </c>
      <c r="G172" s="495" t="s">
        <v>162</v>
      </c>
      <c r="H172" s="221" t="s">
        <v>1121</v>
      </c>
      <c r="I172" s="227" t="s">
        <v>96</v>
      </c>
      <c r="J172" s="214" t="s">
        <v>128</v>
      </c>
      <c r="K172" s="227" t="s">
        <v>108</v>
      </c>
      <c r="L172" s="496">
        <v>25987500</v>
      </c>
      <c r="M172" s="496">
        <v>25987500</v>
      </c>
      <c r="N172" s="214" t="s">
        <v>81</v>
      </c>
      <c r="O172" s="214" t="s">
        <v>56</v>
      </c>
      <c r="P172" s="524" t="s">
        <v>126</v>
      </c>
      <c r="Q172" s="41"/>
      <c r="R172" s="124" t="s">
        <v>1260</v>
      </c>
      <c r="S172" s="124" t="s">
        <v>594</v>
      </c>
      <c r="T172" s="25">
        <v>42493</v>
      </c>
      <c r="U172" s="116" t="s">
        <v>1255</v>
      </c>
      <c r="V172" s="136" t="s">
        <v>211</v>
      </c>
      <c r="W172" s="205">
        <v>25987500</v>
      </c>
      <c r="X172" s="175"/>
      <c r="Y172" s="27">
        <f t="shared" si="3"/>
        <v>25987500</v>
      </c>
      <c r="Z172" s="27">
        <v>25987500</v>
      </c>
      <c r="AA172" s="301" t="s">
        <v>1256</v>
      </c>
      <c r="AB172" s="136" t="s">
        <v>1261</v>
      </c>
      <c r="AC172" s="136" t="s">
        <v>214</v>
      </c>
      <c r="AD172" s="127" t="s">
        <v>1262</v>
      </c>
      <c r="AE172" s="136" t="s">
        <v>56</v>
      </c>
      <c r="AF172" s="136" t="s">
        <v>56</v>
      </c>
      <c r="AG172" s="136" t="s">
        <v>56</v>
      </c>
      <c r="AH172" s="120" t="s">
        <v>1259</v>
      </c>
      <c r="AI172" s="121">
        <v>42493</v>
      </c>
      <c r="AJ172" s="121">
        <v>42721</v>
      </c>
      <c r="AK172" s="136" t="s">
        <v>599</v>
      </c>
      <c r="AL172" s="92" t="s">
        <v>1253</v>
      </c>
      <c r="AM172" s="461" t="s">
        <v>56</v>
      </c>
      <c r="AN172" s="461" t="s">
        <v>56</v>
      </c>
      <c r="AO172" s="461" t="s">
        <v>56</v>
      </c>
      <c r="AP172" s="461" t="s">
        <v>56</v>
      </c>
      <c r="AQ172" s="461" t="s">
        <v>56</v>
      </c>
      <c r="AR172" s="461" t="s">
        <v>56</v>
      </c>
      <c r="AS172" s="462">
        <v>3465000</v>
      </c>
      <c r="AT172" s="96"/>
      <c r="AU172" s="462">
        <v>3465000</v>
      </c>
      <c r="AV172" s="462">
        <v>3465000</v>
      </c>
      <c r="AW172" s="96"/>
      <c r="AX172" s="96"/>
      <c r="AY172" s="96"/>
      <c r="AZ172" s="96"/>
      <c r="BA172" s="96"/>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41"/>
      <c r="CC172" s="41"/>
      <c r="CD172" s="41"/>
      <c r="CE172" s="41"/>
      <c r="CF172" s="41"/>
      <c r="CG172" s="41"/>
      <c r="CH172" s="41"/>
      <c r="CI172" s="41"/>
      <c r="CJ172" s="41"/>
      <c r="CK172" s="41"/>
      <c r="CL172" s="41"/>
      <c r="CM172" s="41"/>
      <c r="CN172" s="41"/>
      <c r="CO172" s="41"/>
      <c r="CP172" s="41"/>
      <c r="CQ172" s="41"/>
      <c r="CR172" s="41"/>
      <c r="CS172" s="41"/>
      <c r="CT172" s="41"/>
      <c r="CU172" s="41"/>
      <c r="CV172" s="41"/>
      <c r="CW172" s="41"/>
      <c r="CX172" s="41"/>
      <c r="CY172" s="41"/>
      <c r="CZ172" s="41"/>
      <c r="DA172" s="41"/>
      <c r="DB172" s="41"/>
      <c r="DC172" s="41"/>
      <c r="DD172" s="41"/>
      <c r="DE172" s="41"/>
      <c r="DF172" s="41"/>
      <c r="DG172" s="41"/>
      <c r="DH172" s="41"/>
      <c r="DI172" s="41"/>
      <c r="DJ172" s="41"/>
      <c r="DK172" s="41"/>
      <c r="DL172" s="41"/>
      <c r="DM172" s="41"/>
      <c r="DN172" s="41"/>
      <c r="DO172" s="41"/>
      <c r="DP172" s="41"/>
      <c r="DQ172" s="41"/>
      <c r="DR172" s="41"/>
      <c r="DS172" s="41"/>
      <c r="DT172" s="41"/>
      <c r="DU172" s="41"/>
      <c r="DV172" s="41"/>
      <c r="DW172" s="41"/>
      <c r="DX172" s="41"/>
      <c r="DY172" s="41"/>
      <c r="DZ172" s="41"/>
      <c r="EA172" s="41"/>
      <c r="EB172" s="41"/>
      <c r="EC172" s="41"/>
      <c r="ED172" s="41"/>
      <c r="EE172" s="41"/>
      <c r="EF172" s="41"/>
      <c r="EG172" s="41"/>
      <c r="EH172" s="41"/>
      <c r="EI172" s="41"/>
      <c r="EJ172" s="41"/>
      <c r="EK172" s="41"/>
      <c r="EL172" s="41"/>
      <c r="EM172" s="41"/>
      <c r="EN172" s="41"/>
      <c r="EO172" s="41"/>
      <c r="EP172" s="41"/>
      <c r="EQ172" s="41"/>
      <c r="ER172" s="41"/>
      <c r="ES172" s="41"/>
      <c r="ET172" s="41"/>
      <c r="EU172" s="41"/>
      <c r="EV172" s="41"/>
      <c r="EW172" s="41"/>
      <c r="EX172" s="41"/>
      <c r="EY172" s="41"/>
      <c r="EZ172" s="41"/>
      <c r="FA172" s="41"/>
      <c r="FB172" s="41"/>
      <c r="FC172" s="41"/>
      <c r="FD172" s="41"/>
      <c r="FE172" s="41"/>
      <c r="FF172" s="41"/>
      <c r="FG172" s="41"/>
      <c r="FH172" s="41"/>
      <c r="FI172" s="41"/>
      <c r="FJ172" s="41"/>
      <c r="FK172" s="41"/>
      <c r="FL172" s="41"/>
      <c r="FM172" s="41"/>
      <c r="FN172" s="41"/>
      <c r="FO172" s="41"/>
      <c r="FP172" s="41"/>
      <c r="FQ172" s="41"/>
      <c r="FR172" s="41"/>
      <c r="FS172" s="41"/>
      <c r="FT172" s="41"/>
      <c r="FU172" s="41"/>
      <c r="FV172" s="41"/>
      <c r="FW172" s="41"/>
      <c r="FX172" s="41"/>
      <c r="FY172" s="41"/>
      <c r="FZ172" s="41"/>
      <c r="GA172" s="41"/>
      <c r="GB172" s="41"/>
      <c r="GC172" s="41"/>
      <c r="GD172" s="41"/>
      <c r="GE172" s="41"/>
      <c r="GF172" s="41"/>
      <c r="GG172" s="41"/>
      <c r="GH172" s="41"/>
      <c r="GI172" s="41"/>
      <c r="GJ172" s="41"/>
      <c r="GK172" s="41"/>
      <c r="GL172" s="41"/>
      <c r="GM172" s="41"/>
      <c r="GN172" s="41"/>
      <c r="GO172" s="41"/>
      <c r="GP172" s="41"/>
      <c r="GQ172" s="41"/>
      <c r="GR172" s="41"/>
      <c r="GS172" s="41"/>
      <c r="GT172" s="41"/>
      <c r="GU172" s="41"/>
      <c r="GV172" s="41"/>
      <c r="GW172" s="41"/>
      <c r="GX172" s="41"/>
      <c r="GY172" s="41"/>
      <c r="GZ172" s="41"/>
      <c r="HA172" s="41"/>
      <c r="HB172" s="41"/>
      <c r="HC172" s="41"/>
      <c r="HD172" s="41"/>
      <c r="HE172" s="41"/>
      <c r="HF172" s="41"/>
      <c r="HG172" s="41"/>
      <c r="HH172" s="41"/>
      <c r="HI172" s="41"/>
      <c r="HJ172" s="41"/>
      <c r="HK172" s="41"/>
      <c r="HL172" s="41"/>
      <c r="HM172" s="41"/>
      <c r="HN172" s="41"/>
      <c r="HO172" s="41"/>
      <c r="HP172" s="41"/>
      <c r="HQ172" s="41"/>
      <c r="HR172" s="41"/>
      <c r="HS172" s="41"/>
      <c r="HT172" s="41"/>
      <c r="HU172" s="41"/>
      <c r="HV172" s="41"/>
      <c r="HW172" s="41"/>
      <c r="HX172" s="41"/>
      <c r="HY172" s="41"/>
      <c r="HZ172" s="41"/>
      <c r="IA172" s="41"/>
      <c r="IB172" s="41"/>
      <c r="IC172" s="41"/>
      <c r="ID172" s="41"/>
      <c r="IE172" s="41"/>
      <c r="IF172" s="41"/>
      <c r="IG172" s="41"/>
      <c r="IH172" s="41"/>
      <c r="II172" s="41"/>
      <c r="IJ172" s="41"/>
      <c r="IK172" s="41"/>
      <c r="IL172" s="41"/>
      <c r="IM172" s="41"/>
      <c r="IN172" s="41"/>
      <c r="IO172" s="41"/>
      <c r="IP172" s="41"/>
      <c r="IQ172" s="41"/>
      <c r="IR172" s="41"/>
      <c r="IS172" s="41"/>
      <c r="IT172" s="41"/>
      <c r="IU172" s="41"/>
      <c r="IV172" s="41"/>
      <c r="IW172" s="41"/>
      <c r="IX172" s="41"/>
      <c r="IY172" s="41"/>
      <c r="IZ172" s="41"/>
      <c r="JA172" s="41"/>
      <c r="JB172" s="41"/>
      <c r="JC172" s="41"/>
      <c r="JD172" s="41"/>
      <c r="JE172" s="41"/>
      <c r="JF172" s="41"/>
      <c r="JG172" s="41"/>
      <c r="JH172" s="41"/>
      <c r="JI172" s="41"/>
      <c r="JJ172" s="41"/>
      <c r="JK172" s="41"/>
      <c r="JL172" s="41"/>
      <c r="JM172" s="41"/>
      <c r="JN172" s="41"/>
    </row>
    <row r="173" spans="1:275" s="130" customFormat="1" ht="118.5" customHeight="1" x14ac:dyDescent="0.25">
      <c r="A173" s="223">
        <v>148</v>
      </c>
      <c r="B173" s="214" t="s">
        <v>815</v>
      </c>
      <c r="C173" s="214">
        <v>80101706</v>
      </c>
      <c r="D173" s="521" t="s">
        <v>771</v>
      </c>
      <c r="E173" s="214" t="s">
        <v>125</v>
      </c>
      <c r="F173" s="214">
        <v>1</v>
      </c>
      <c r="G173" s="495" t="s">
        <v>162</v>
      </c>
      <c r="H173" s="221">
        <v>6</v>
      </c>
      <c r="I173" s="227" t="s">
        <v>96</v>
      </c>
      <c r="J173" s="214" t="s">
        <v>684</v>
      </c>
      <c r="K173" s="227" t="s">
        <v>108</v>
      </c>
      <c r="L173" s="496">
        <v>48000000</v>
      </c>
      <c r="M173" s="496">
        <v>48000000</v>
      </c>
      <c r="N173" s="214" t="s">
        <v>81</v>
      </c>
      <c r="O173" s="214" t="s">
        <v>56</v>
      </c>
      <c r="P173" s="524" t="s">
        <v>126</v>
      </c>
      <c r="Q173" s="41"/>
      <c r="R173" s="124" t="s">
        <v>1263</v>
      </c>
      <c r="S173" s="124" t="s">
        <v>1264</v>
      </c>
      <c r="T173" s="25">
        <v>42496</v>
      </c>
      <c r="U173" s="186" t="s">
        <v>1265</v>
      </c>
      <c r="V173" s="127" t="s">
        <v>211</v>
      </c>
      <c r="W173" s="312">
        <v>48000000</v>
      </c>
      <c r="X173" s="96"/>
      <c r="Y173" s="92">
        <f t="shared" si="3"/>
        <v>48000000</v>
      </c>
      <c r="Z173" s="92">
        <v>48000000</v>
      </c>
      <c r="AA173" s="301" t="s">
        <v>1266</v>
      </c>
      <c r="AB173" s="136" t="s">
        <v>1267</v>
      </c>
      <c r="AC173" s="136" t="s">
        <v>224</v>
      </c>
      <c r="AD173" s="127" t="s">
        <v>1268</v>
      </c>
      <c r="AE173" s="136" t="s">
        <v>56</v>
      </c>
      <c r="AF173" s="136" t="s">
        <v>56</v>
      </c>
      <c r="AG173" s="136" t="s">
        <v>56</v>
      </c>
      <c r="AH173" s="120" t="s">
        <v>1269</v>
      </c>
      <c r="AI173" s="121">
        <v>42496</v>
      </c>
      <c r="AJ173" s="121">
        <v>42681</v>
      </c>
      <c r="AK173" s="136" t="s">
        <v>1270</v>
      </c>
      <c r="AL173" s="92" t="s">
        <v>1253</v>
      </c>
      <c r="AM173" s="525" t="s">
        <v>56</v>
      </c>
      <c r="AN173" s="525" t="s">
        <v>56</v>
      </c>
      <c r="AO173" s="525" t="s">
        <v>56</v>
      </c>
      <c r="AP173" s="525" t="s">
        <v>56</v>
      </c>
      <c r="AQ173" s="525" t="s">
        <v>56</v>
      </c>
      <c r="AR173" s="525" t="s">
        <v>56</v>
      </c>
      <c r="AS173" s="526">
        <v>8000000</v>
      </c>
      <c r="AT173" s="96"/>
      <c r="AU173" s="526">
        <v>8000000</v>
      </c>
      <c r="AV173" s="96"/>
      <c r="AW173" s="96"/>
      <c r="AX173" s="96"/>
      <c r="AY173" s="96"/>
      <c r="AZ173" s="96"/>
      <c r="BA173" s="96"/>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c r="CF173" s="41"/>
      <c r="CG173" s="41"/>
      <c r="CH173" s="41"/>
      <c r="CI173" s="41"/>
      <c r="CJ173" s="41"/>
      <c r="CK173" s="41"/>
      <c r="CL173" s="41"/>
      <c r="CM173" s="41"/>
      <c r="CN173" s="41"/>
      <c r="CO173" s="41"/>
      <c r="CP173" s="41"/>
      <c r="CQ173" s="41"/>
      <c r="CR173" s="41"/>
      <c r="CS173" s="41"/>
      <c r="CT173" s="41"/>
      <c r="CU173" s="41"/>
      <c r="CV173" s="41"/>
      <c r="CW173" s="41"/>
      <c r="CX173" s="41"/>
      <c r="CY173" s="41"/>
      <c r="CZ173" s="41"/>
      <c r="DA173" s="41"/>
      <c r="DB173" s="41"/>
      <c r="DC173" s="41"/>
      <c r="DD173" s="41"/>
      <c r="DE173" s="41"/>
      <c r="DF173" s="41"/>
      <c r="DG173" s="41"/>
      <c r="DH173" s="41"/>
      <c r="DI173" s="41"/>
      <c r="DJ173" s="41"/>
      <c r="DK173" s="41"/>
      <c r="DL173" s="41"/>
      <c r="DM173" s="41"/>
      <c r="DN173" s="41"/>
      <c r="DO173" s="41"/>
      <c r="DP173" s="41"/>
      <c r="DQ173" s="41"/>
      <c r="DR173" s="41"/>
      <c r="DS173" s="41"/>
      <c r="DT173" s="41"/>
      <c r="DU173" s="41"/>
      <c r="DV173" s="41"/>
      <c r="DW173" s="41"/>
      <c r="DX173" s="41"/>
      <c r="DY173" s="41"/>
      <c r="DZ173" s="41"/>
      <c r="EA173" s="41"/>
      <c r="EB173" s="41"/>
      <c r="EC173" s="41"/>
      <c r="ED173" s="41"/>
      <c r="EE173" s="41"/>
      <c r="EF173" s="41"/>
      <c r="EG173" s="41"/>
      <c r="EH173" s="41"/>
      <c r="EI173" s="41"/>
      <c r="EJ173" s="41"/>
      <c r="EK173" s="41"/>
      <c r="EL173" s="41"/>
      <c r="EM173" s="41"/>
      <c r="EN173" s="41"/>
      <c r="EO173" s="41"/>
      <c r="EP173" s="41"/>
      <c r="EQ173" s="41"/>
      <c r="ER173" s="41"/>
      <c r="ES173" s="41"/>
      <c r="ET173" s="41"/>
      <c r="EU173" s="41"/>
      <c r="EV173" s="41"/>
      <c r="EW173" s="41"/>
      <c r="EX173" s="41"/>
      <c r="EY173" s="41"/>
      <c r="EZ173" s="41"/>
      <c r="FA173" s="41"/>
      <c r="FB173" s="41"/>
      <c r="FC173" s="41"/>
      <c r="FD173" s="41"/>
      <c r="FE173" s="41"/>
      <c r="FF173" s="41"/>
      <c r="FG173" s="41"/>
      <c r="FH173" s="41"/>
      <c r="FI173" s="41"/>
      <c r="FJ173" s="41"/>
      <c r="FK173" s="41"/>
      <c r="FL173" s="41"/>
      <c r="FM173" s="41"/>
      <c r="FN173" s="41"/>
      <c r="FO173" s="41"/>
      <c r="FP173" s="41"/>
      <c r="FQ173" s="41"/>
      <c r="FR173" s="41"/>
      <c r="FS173" s="41"/>
      <c r="FT173" s="41"/>
      <c r="FU173" s="41"/>
      <c r="FV173" s="41"/>
      <c r="FW173" s="41"/>
      <c r="FX173" s="41"/>
      <c r="FY173" s="41"/>
      <c r="FZ173" s="41"/>
      <c r="GA173" s="41"/>
      <c r="GB173" s="41"/>
      <c r="GC173" s="41"/>
      <c r="GD173" s="41"/>
      <c r="GE173" s="41"/>
      <c r="GF173" s="41"/>
      <c r="GG173" s="41"/>
      <c r="GH173" s="41"/>
      <c r="GI173" s="41"/>
      <c r="GJ173" s="41"/>
      <c r="GK173" s="41"/>
      <c r="GL173" s="41"/>
      <c r="GM173" s="41"/>
      <c r="GN173" s="41"/>
      <c r="GO173" s="41"/>
      <c r="GP173" s="41"/>
      <c r="GQ173" s="41"/>
      <c r="GR173" s="41"/>
      <c r="GS173" s="41"/>
      <c r="GT173" s="41"/>
      <c r="GU173" s="41"/>
      <c r="GV173" s="41"/>
      <c r="GW173" s="41"/>
      <c r="GX173" s="41"/>
      <c r="GY173" s="41"/>
      <c r="GZ173" s="41"/>
      <c r="HA173" s="41"/>
      <c r="HB173" s="41"/>
      <c r="HC173" s="41"/>
      <c r="HD173" s="41"/>
      <c r="HE173" s="41"/>
      <c r="HF173" s="41"/>
      <c r="HG173" s="41"/>
      <c r="HH173" s="41"/>
      <c r="HI173" s="41"/>
      <c r="HJ173" s="41"/>
      <c r="HK173" s="41"/>
      <c r="HL173" s="41"/>
      <c r="HM173" s="41"/>
      <c r="HN173" s="41"/>
      <c r="HO173" s="41"/>
      <c r="HP173" s="41"/>
      <c r="HQ173" s="41"/>
      <c r="HR173" s="41"/>
      <c r="HS173" s="41"/>
      <c r="HT173" s="41"/>
      <c r="HU173" s="41"/>
      <c r="HV173" s="41"/>
      <c r="HW173" s="41"/>
      <c r="HX173" s="41"/>
      <c r="HY173" s="41"/>
      <c r="HZ173" s="41"/>
      <c r="IA173" s="41"/>
      <c r="IB173" s="41"/>
      <c r="IC173" s="41"/>
      <c r="ID173" s="41"/>
      <c r="IE173" s="41"/>
      <c r="IF173" s="41"/>
      <c r="IG173" s="41"/>
      <c r="IH173" s="41"/>
      <c r="II173" s="41"/>
      <c r="IJ173" s="41"/>
      <c r="IK173" s="41"/>
      <c r="IL173" s="41"/>
      <c r="IM173" s="41"/>
      <c r="IN173" s="41"/>
      <c r="IO173" s="41"/>
      <c r="IP173" s="41"/>
      <c r="IQ173" s="41"/>
      <c r="IR173" s="41"/>
      <c r="IS173" s="41"/>
      <c r="IT173" s="41"/>
      <c r="IU173" s="41"/>
      <c r="IV173" s="41"/>
      <c r="IW173" s="41"/>
      <c r="IX173" s="41"/>
      <c r="IY173" s="41"/>
      <c r="IZ173" s="41"/>
      <c r="JA173" s="41"/>
      <c r="JB173" s="41"/>
      <c r="JC173" s="41"/>
      <c r="JD173" s="41"/>
      <c r="JE173" s="41"/>
      <c r="JF173" s="41"/>
      <c r="JG173" s="41"/>
      <c r="JH173" s="41"/>
      <c r="JI173" s="41"/>
      <c r="JJ173" s="41"/>
      <c r="JK173" s="41"/>
      <c r="JL173" s="41"/>
      <c r="JM173" s="41"/>
      <c r="JN173" s="41"/>
    </row>
    <row r="174" spans="1:275" s="130" customFormat="1" ht="174.75" customHeight="1" x14ac:dyDescent="0.25">
      <c r="A174" s="223">
        <v>149</v>
      </c>
      <c r="B174" s="214" t="s">
        <v>815</v>
      </c>
      <c r="C174" s="214">
        <v>80101706</v>
      </c>
      <c r="D174" s="521" t="s">
        <v>1652</v>
      </c>
      <c r="E174" s="214" t="s">
        <v>125</v>
      </c>
      <c r="F174" s="214">
        <v>1</v>
      </c>
      <c r="G174" s="225" t="s">
        <v>165</v>
      </c>
      <c r="H174" s="221" t="s">
        <v>1121</v>
      </c>
      <c r="I174" s="227" t="s">
        <v>96</v>
      </c>
      <c r="J174" s="214" t="s">
        <v>684</v>
      </c>
      <c r="K174" s="227" t="s">
        <v>108</v>
      </c>
      <c r="L174" s="496">
        <v>45000000</v>
      </c>
      <c r="M174" s="496">
        <v>45000000</v>
      </c>
      <c r="N174" s="214" t="s">
        <v>81</v>
      </c>
      <c r="O174" s="214" t="s">
        <v>56</v>
      </c>
      <c r="P174" s="21" t="s">
        <v>126</v>
      </c>
      <c r="Q174" s="41"/>
      <c r="R174" s="124" t="s">
        <v>1654</v>
      </c>
      <c r="S174" s="124" t="s">
        <v>1757</v>
      </c>
      <c r="T174" s="25">
        <v>42576</v>
      </c>
      <c r="U174" s="26" t="s">
        <v>1758</v>
      </c>
      <c r="V174" s="127" t="s">
        <v>211</v>
      </c>
      <c r="W174" s="312">
        <v>30000000</v>
      </c>
      <c r="X174" s="96"/>
      <c r="Y174" s="92">
        <f t="shared" ref="Y174:Z174" si="4">SUM(W174+X174)</f>
        <v>30000000</v>
      </c>
      <c r="Z174" s="92">
        <f t="shared" si="4"/>
        <v>30000000</v>
      </c>
      <c r="AA174" s="168" t="s">
        <v>1759</v>
      </c>
      <c r="AB174" s="136" t="s">
        <v>1760</v>
      </c>
      <c r="AC174" s="136" t="s">
        <v>224</v>
      </c>
      <c r="AD174" s="127" t="s">
        <v>1761</v>
      </c>
      <c r="AE174" s="136" t="s">
        <v>56</v>
      </c>
      <c r="AF174" s="136" t="s">
        <v>56</v>
      </c>
      <c r="AG174" s="136" t="s">
        <v>56</v>
      </c>
      <c r="AH174" s="168" t="s">
        <v>1664</v>
      </c>
      <c r="AI174" s="121">
        <v>42576</v>
      </c>
      <c r="AJ174" s="121">
        <v>42728</v>
      </c>
      <c r="AK174" s="136" t="s">
        <v>1387</v>
      </c>
      <c r="AL174" s="92" t="s">
        <v>1253</v>
      </c>
      <c r="AM174" s="527"/>
      <c r="AN174" s="528"/>
      <c r="AO174" s="528"/>
      <c r="AP174" s="528"/>
      <c r="AQ174" s="528"/>
      <c r="AR174" s="528"/>
      <c r="AS174" s="529"/>
      <c r="AT174" s="530"/>
      <c r="AU174" s="529"/>
      <c r="AV174" s="530"/>
      <c r="AW174" s="530"/>
      <c r="AX174" s="530"/>
      <c r="AY174" s="530"/>
      <c r="AZ174" s="530"/>
      <c r="BA174" s="530"/>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c r="CF174" s="41"/>
      <c r="CG174" s="41"/>
      <c r="CH174" s="41"/>
      <c r="CI174" s="41"/>
      <c r="CJ174" s="41"/>
      <c r="CK174" s="41"/>
      <c r="CL174" s="41"/>
      <c r="CM174" s="41"/>
      <c r="CN174" s="41"/>
      <c r="CO174" s="41"/>
      <c r="CP174" s="41"/>
      <c r="CQ174" s="41"/>
      <c r="CR174" s="41"/>
      <c r="CS174" s="41"/>
      <c r="CT174" s="41"/>
      <c r="CU174" s="41"/>
      <c r="CV174" s="41"/>
      <c r="CW174" s="41"/>
      <c r="CX174" s="41"/>
      <c r="CY174" s="41"/>
      <c r="CZ174" s="41"/>
      <c r="DA174" s="41"/>
      <c r="DB174" s="41"/>
      <c r="DC174" s="41"/>
      <c r="DD174" s="41"/>
      <c r="DE174" s="41"/>
      <c r="DF174" s="41"/>
      <c r="DG174" s="41"/>
      <c r="DH174" s="41"/>
      <c r="DI174" s="41"/>
      <c r="DJ174" s="41"/>
      <c r="DK174" s="41"/>
      <c r="DL174" s="41"/>
      <c r="DM174" s="41"/>
      <c r="DN174" s="41"/>
      <c r="DO174" s="41"/>
      <c r="DP174" s="41"/>
      <c r="DQ174" s="41"/>
      <c r="DR174" s="41"/>
      <c r="DS174" s="41"/>
      <c r="DT174" s="41"/>
      <c r="DU174" s="41"/>
      <c r="DV174" s="41"/>
      <c r="DW174" s="41"/>
      <c r="DX174" s="41"/>
      <c r="DY174" s="41"/>
      <c r="DZ174" s="41"/>
      <c r="EA174" s="41"/>
      <c r="EB174" s="41"/>
      <c r="EC174" s="41"/>
      <c r="ED174" s="41"/>
      <c r="EE174" s="41"/>
      <c r="EF174" s="41"/>
      <c r="EG174" s="41"/>
      <c r="EH174" s="41"/>
      <c r="EI174" s="41"/>
      <c r="EJ174" s="41"/>
      <c r="EK174" s="41"/>
      <c r="EL174" s="41"/>
      <c r="EM174" s="41"/>
      <c r="EN174" s="41"/>
      <c r="EO174" s="41"/>
      <c r="EP174" s="41"/>
      <c r="EQ174" s="41"/>
      <c r="ER174" s="41"/>
      <c r="ES174" s="41"/>
      <c r="ET174" s="41"/>
      <c r="EU174" s="41"/>
      <c r="EV174" s="41"/>
      <c r="EW174" s="41"/>
      <c r="EX174" s="41"/>
      <c r="EY174" s="41"/>
      <c r="EZ174" s="41"/>
      <c r="FA174" s="41"/>
      <c r="FB174" s="41"/>
      <c r="FC174" s="41"/>
      <c r="FD174" s="41"/>
      <c r="FE174" s="41"/>
      <c r="FF174" s="41"/>
      <c r="FG174" s="41"/>
      <c r="FH174" s="41"/>
      <c r="FI174" s="41"/>
      <c r="FJ174" s="41"/>
      <c r="FK174" s="41"/>
      <c r="FL174" s="41"/>
      <c r="FM174" s="41"/>
      <c r="FN174" s="41"/>
      <c r="FO174" s="41"/>
      <c r="FP174" s="41"/>
      <c r="FQ174" s="41"/>
      <c r="FR174" s="41"/>
      <c r="FS174" s="41"/>
      <c r="FT174" s="41"/>
      <c r="FU174" s="41"/>
      <c r="FV174" s="41"/>
      <c r="FW174" s="41"/>
      <c r="FX174" s="41"/>
      <c r="FY174" s="41"/>
      <c r="FZ174" s="41"/>
      <c r="GA174" s="41"/>
      <c r="GB174" s="41"/>
      <c r="GC174" s="41"/>
      <c r="GD174" s="41"/>
      <c r="GE174" s="41"/>
      <c r="GF174" s="41"/>
      <c r="GG174" s="41"/>
      <c r="GH174" s="41"/>
      <c r="GI174" s="41"/>
      <c r="GJ174" s="41"/>
      <c r="GK174" s="41"/>
      <c r="GL174" s="41"/>
      <c r="GM174" s="41"/>
      <c r="GN174" s="41"/>
      <c r="GO174" s="41"/>
      <c r="GP174" s="41"/>
      <c r="GQ174" s="41"/>
      <c r="GR174" s="41"/>
      <c r="GS174" s="41"/>
      <c r="GT174" s="41"/>
      <c r="GU174" s="41"/>
      <c r="GV174" s="41"/>
      <c r="GW174" s="41"/>
      <c r="GX174" s="41"/>
      <c r="GY174" s="41"/>
      <c r="GZ174" s="41"/>
      <c r="HA174" s="41"/>
      <c r="HB174" s="41"/>
      <c r="HC174" s="41"/>
      <c r="HD174" s="41"/>
      <c r="HE174" s="41"/>
      <c r="HF174" s="41"/>
      <c r="HG174" s="41"/>
      <c r="HH174" s="41"/>
      <c r="HI174" s="41"/>
      <c r="HJ174" s="41"/>
      <c r="HK174" s="41"/>
      <c r="HL174" s="41"/>
      <c r="HM174" s="41"/>
      <c r="HN174" s="41"/>
      <c r="HO174" s="41"/>
      <c r="HP174" s="41"/>
      <c r="HQ174" s="41"/>
      <c r="HR174" s="41"/>
      <c r="HS174" s="41"/>
      <c r="HT174" s="41"/>
      <c r="HU174" s="41"/>
      <c r="HV174" s="41"/>
      <c r="HW174" s="41"/>
      <c r="HX174" s="41"/>
      <c r="HY174" s="41"/>
      <c r="HZ174" s="41"/>
      <c r="IA174" s="41"/>
      <c r="IB174" s="41"/>
      <c r="IC174" s="41"/>
      <c r="ID174" s="41"/>
      <c r="IE174" s="41"/>
      <c r="IF174" s="41"/>
      <c r="IG174" s="41"/>
      <c r="IH174" s="41"/>
      <c r="II174" s="41"/>
      <c r="IJ174" s="41"/>
      <c r="IK174" s="41"/>
      <c r="IL174" s="41"/>
      <c r="IM174" s="41"/>
      <c r="IN174" s="41"/>
      <c r="IO174" s="41"/>
      <c r="IP174" s="41"/>
      <c r="IQ174" s="41"/>
      <c r="IR174" s="41"/>
      <c r="IS174" s="41"/>
      <c r="IT174" s="41"/>
      <c r="IU174" s="41"/>
      <c r="IV174" s="41"/>
      <c r="IW174" s="41"/>
      <c r="IX174" s="41"/>
      <c r="IY174" s="41"/>
      <c r="IZ174" s="41"/>
      <c r="JA174" s="41"/>
      <c r="JB174" s="41"/>
      <c r="JC174" s="41"/>
      <c r="JD174" s="41"/>
      <c r="JE174" s="41"/>
      <c r="JF174" s="41"/>
      <c r="JG174" s="41"/>
      <c r="JH174" s="41"/>
      <c r="JI174" s="41"/>
      <c r="JJ174" s="41"/>
      <c r="JK174" s="41"/>
      <c r="JL174" s="41"/>
      <c r="JM174" s="41"/>
      <c r="JN174" s="41"/>
    </row>
    <row r="175" spans="1:275" s="130" customFormat="1" ht="139.5" customHeight="1" x14ac:dyDescent="0.25">
      <c r="A175" s="223">
        <v>151</v>
      </c>
      <c r="B175" s="101" t="s">
        <v>816</v>
      </c>
      <c r="C175" s="214">
        <v>80101706</v>
      </c>
      <c r="D175" s="521" t="s">
        <v>1561</v>
      </c>
      <c r="E175" s="214" t="s">
        <v>125</v>
      </c>
      <c r="F175" s="214">
        <v>1</v>
      </c>
      <c r="G175" s="225" t="s">
        <v>800</v>
      </c>
      <c r="H175" s="221">
        <v>4</v>
      </c>
      <c r="I175" s="227" t="s">
        <v>96</v>
      </c>
      <c r="J175" s="214" t="s">
        <v>681</v>
      </c>
      <c r="K175" s="227" t="s">
        <v>108</v>
      </c>
      <c r="L175" s="531">
        <v>48000000</v>
      </c>
      <c r="M175" s="497">
        <v>48000000</v>
      </c>
      <c r="N175" s="214" t="s">
        <v>81</v>
      </c>
      <c r="O175" s="214" t="s">
        <v>56</v>
      </c>
      <c r="P175" s="21" t="s">
        <v>126</v>
      </c>
      <c r="Q175" s="41"/>
      <c r="R175" s="124" t="s">
        <v>1655</v>
      </c>
      <c r="S175" s="124" t="s">
        <v>1762</v>
      </c>
      <c r="T175" s="25">
        <v>42576</v>
      </c>
      <c r="U175" s="26" t="s">
        <v>1763</v>
      </c>
      <c r="V175" s="127" t="s">
        <v>211</v>
      </c>
      <c r="W175" s="312">
        <v>48000000</v>
      </c>
      <c r="X175" s="96"/>
      <c r="Y175" s="92">
        <f t="shared" ref="Y175" si="5">SUM(W175+X175)</f>
        <v>48000000</v>
      </c>
      <c r="Z175" s="92">
        <v>48000000</v>
      </c>
      <c r="AA175" s="168" t="s">
        <v>1764</v>
      </c>
      <c r="AB175" s="136" t="s">
        <v>1765</v>
      </c>
      <c r="AC175" s="136" t="s">
        <v>224</v>
      </c>
      <c r="AD175" s="127" t="s">
        <v>1766</v>
      </c>
      <c r="AE175" s="136" t="s">
        <v>56</v>
      </c>
      <c r="AF175" s="136" t="s">
        <v>56</v>
      </c>
      <c r="AG175" s="136" t="s">
        <v>56</v>
      </c>
      <c r="AH175" s="168" t="s">
        <v>1432</v>
      </c>
      <c r="AI175" s="121">
        <v>42576</v>
      </c>
      <c r="AJ175" s="121">
        <v>42698</v>
      </c>
      <c r="AK175" s="136" t="s">
        <v>1376</v>
      </c>
      <c r="AL175" s="92" t="s">
        <v>651</v>
      </c>
      <c r="AM175" s="156"/>
      <c r="AN175" s="96"/>
      <c r="AO175" s="96"/>
      <c r="AP175" s="96"/>
      <c r="AQ175" s="96"/>
      <c r="AR175" s="96"/>
      <c r="AS175" s="96"/>
      <c r="AT175" s="96"/>
      <c r="AU175" s="96"/>
      <c r="AV175" s="96"/>
      <c r="AW175" s="96"/>
      <c r="AX175" s="96"/>
      <c r="AY175" s="96"/>
      <c r="AZ175" s="96"/>
      <c r="BA175" s="96"/>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c r="CF175" s="41"/>
      <c r="CG175" s="41"/>
      <c r="CH175" s="41"/>
      <c r="CI175" s="41"/>
      <c r="CJ175" s="41"/>
      <c r="CK175" s="41"/>
      <c r="CL175" s="41"/>
      <c r="CM175" s="41"/>
      <c r="CN175" s="41"/>
      <c r="CO175" s="41"/>
      <c r="CP175" s="41"/>
      <c r="CQ175" s="41"/>
      <c r="CR175" s="41"/>
      <c r="CS175" s="41"/>
      <c r="CT175" s="41"/>
      <c r="CU175" s="41"/>
      <c r="CV175" s="41"/>
      <c r="CW175" s="41"/>
      <c r="CX175" s="41"/>
      <c r="CY175" s="41"/>
      <c r="CZ175" s="41"/>
      <c r="DA175" s="41"/>
      <c r="DB175" s="41"/>
      <c r="DC175" s="41"/>
      <c r="DD175" s="41"/>
      <c r="DE175" s="41"/>
      <c r="DF175" s="41"/>
      <c r="DG175" s="41"/>
      <c r="DH175" s="41"/>
      <c r="DI175" s="41"/>
      <c r="DJ175" s="41"/>
      <c r="DK175" s="41"/>
      <c r="DL175" s="41"/>
      <c r="DM175" s="41"/>
      <c r="DN175" s="41"/>
      <c r="DO175" s="41"/>
      <c r="DP175" s="41"/>
      <c r="DQ175" s="41"/>
      <c r="DR175" s="41"/>
      <c r="DS175" s="41"/>
      <c r="DT175" s="41"/>
      <c r="DU175" s="41"/>
      <c r="DV175" s="41"/>
      <c r="DW175" s="41"/>
      <c r="DX175" s="41"/>
      <c r="DY175" s="41"/>
      <c r="DZ175" s="41"/>
      <c r="EA175" s="41"/>
      <c r="EB175" s="41"/>
      <c r="EC175" s="41"/>
      <c r="ED175" s="41"/>
      <c r="EE175" s="41"/>
      <c r="EF175" s="41"/>
      <c r="EG175" s="41"/>
      <c r="EH175" s="41"/>
      <c r="EI175" s="41"/>
      <c r="EJ175" s="41"/>
      <c r="EK175" s="41"/>
      <c r="EL175" s="41"/>
      <c r="EM175" s="41"/>
      <c r="EN175" s="41"/>
      <c r="EO175" s="41"/>
      <c r="EP175" s="41"/>
      <c r="EQ175" s="41"/>
      <c r="ER175" s="41"/>
      <c r="ES175" s="41"/>
      <c r="ET175" s="41"/>
      <c r="EU175" s="41"/>
      <c r="EV175" s="41"/>
      <c r="EW175" s="41"/>
      <c r="EX175" s="41"/>
      <c r="EY175" s="41"/>
      <c r="EZ175" s="41"/>
      <c r="FA175" s="41"/>
      <c r="FB175" s="41"/>
      <c r="FC175" s="41"/>
      <c r="FD175" s="41"/>
      <c r="FE175" s="41"/>
      <c r="FF175" s="41"/>
      <c r="FG175" s="41"/>
      <c r="FH175" s="41"/>
      <c r="FI175" s="41"/>
      <c r="FJ175" s="41"/>
      <c r="FK175" s="41"/>
      <c r="FL175" s="41"/>
      <c r="FM175" s="41"/>
      <c r="FN175" s="41"/>
      <c r="FO175" s="41"/>
      <c r="FP175" s="41"/>
      <c r="FQ175" s="41"/>
      <c r="FR175" s="41"/>
      <c r="FS175" s="41"/>
      <c r="FT175" s="41"/>
      <c r="FU175" s="41"/>
      <c r="FV175" s="41"/>
      <c r="FW175" s="41"/>
      <c r="FX175" s="41"/>
      <c r="FY175" s="41"/>
      <c r="FZ175" s="41"/>
      <c r="GA175" s="41"/>
      <c r="GB175" s="41"/>
      <c r="GC175" s="41"/>
      <c r="GD175" s="41"/>
      <c r="GE175" s="41"/>
      <c r="GF175" s="41"/>
      <c r="GG175" s="41"/>
      <c r="GH175" s="41"/>
      <c r="GI175" s="41"/>
      <c r="GJ175" s="41"/>
      <c r="GK175" s="41"/>
      <c r="GL175" s="41"/>
      <c r="GM175" s="41"/>
      <c r="GN175" s="41"/>
      <c r="GO175" s="41"/>
      <c r="GP175" s="41"/>
      <c r="GQ175" s="41"/>
      <c r="GR175" s="41"/>
      <c r="GS175" s="41"/>
      <c r="GT175" s="41"/>
      <c r="GU175" s="41"/>
      <c r="GV175" s="41"/>
      <c r="GW175" s="41"/>
      <c r="GX175" s="41"/>
      <c r="GY175" s="41"/>
      <c r="GZ175" s="41"/>
      <c r="HA175" s="41"/>
      <c r="HB175" s="41"/>
      <c r="HC175" s="41"/>
      <c r="HD175" s="41"/>
      <c r="HE175" s="41"/>
      <c r="HF175" s="41"/>
      <c r="HG175" s="41"/>
      <c r="HH175" s="41"/>
      <c r="HI175" s="41"/>
      <c r="HJ175" s="41"/>
      <c r="HK175" s="41"/>
      <c r="HL175" s="41"/>
      <c r="HM175" s="41"/>
      <c r="HN175" s="41"/>
      <c r="HO175" s="41"/>
      <c r="HP175" s="41"/>
      <c r="HQ175" s="41"/>
      <c r="HR175" s="41"/>
      <c r="HS175" s="41"/>
      <c r="HT175" s="41"/>
      <c r="HU175" s="41"/>
      <c r="HV175" s="41"/>
      <c r="HW175" s="41"/>
      <c r="HX175" s="41"/>
      <c r="HY175" s="41"/>
      <c r="HZ175" s="41"/>
      <c r="IA175" s="41"/>
      <c r="IB175" s="41"/>
      <c r="IC175" s="41"/>
      <c r="ID175" s="41"/>
      <c r="IE175" s="41"/>
      <c r="IF175" s="41"/>
      <c r="IG175" s="41"/>
      <c r="IH175" s="41"/>
      <c r="II175" s="41"/>
      <c r="IJ175" s="41"/>
      <c r="IK175" s="41"/>
      <c r="IL175" s="41"/>
      <c r="IM175" s="41"/>
      <c r="IN175" s="41"/>
      <c r="IO175" s="41"/>
      <c r="IP175" s="41"/>
      <c r="IQ175" s="41"/>
      <c r="IR175" s="41"/>
      <c r="IS175" s="41"/>
      <c r="IT175" s="41"/>
      <c r="IU175" s="41"/>
      <c r="IV175" s="41"/>
      <c r="IW175" s="41"/>
      <c r="IX175" s="41"/>
      <c r="IY175" s="41"/>
      <c r="IZ175" s="41"/>
      <c r="JA175" s="41"/>
      <c r="JB175" s="41"/>
      <c r="JC175" s="41"/>
      <c r="JD175" s="41"/>
      <c r="JE175" s="41"/>
      <c r="JF175" s="41"/>
      <c r="JG175" s="41"/>
      <c r="JH175" s="41"/>
      <c r="JI175" s="41"/>
      <c r="JJ175" s="41"/>
      <c r="JK175" s="41"/>
      <c r="JL175" s="41"/>
      <c r="JM175" s="41"/>
      <c r="JN175" s="41"/>
    </row>
    <row r="176" spans="1:275" s="130" customFormat="1" ht="92.25" customHeight="1" x14ac:dyDescent="0.25">
      <c r="A176" s="223">
        <v>152</v>
      </c>
      <c r="B176" s="101" t="s">
        <v>816</v>
      </c>
      <c r="C176" s="214">
        <v>80101706</v>
      </c>
      <c r="D176" s="521" t="s">
        <v>773</v>
      </c>
      <c r="E176" s="214" t="s">
        <v>125</v>
      </c>
      <c r="F176" s="214">
        <v>1</v>
      </c>
      <c r="G176" s="495" t="s">
        <v>161</v>
      </c>
      <c r="H176" s="221">
        <v>9</v>
      </c>
      <c r="I176" s="227" t="s">
        <v>96</v>
      </c>
      <c r="J176" s="214" t="s">
        <v>128</v>
      </c>
      <c r="K176" s="227" t="s">
        <v>108</v>
      </c>
      <c r="L176" s="496">
        <v>98658000</v>
      </c>
      <c r="M176" s="532">
        <v>98658000</v>
      </c>
      <c r="N176" s="214" t="s">
        <v>81</v>
      </c>
      <c r="O176" s="214" t="s">
        <v>56</v>
      </c>
      <c r="P176" s="522" t="s">
        <v>126</v>
      </c>
      <c r="Q176" s="41"/>
      <c r="R176" s="124" t="s">
        <v>947</v>
      </c>
      <c r="S176" s="124" t="s">
        <v>334</v>
      </c>
      <c r="T176" s="25">
        <v>42461</v>
      </c>
      <c r="U176" s="186" t="s">
        <v>948</v>
      </c>
      <c r="V176" s="127" t="s">
        <v>211</v>
      </c>
      <c r="W176" s="205">
        <v>98658000</v>
      </c>
      <c r="X176" s="96"/>
      <c r="Y176" s="92">
        <f t="shared" si="3"/>
        <v>98658000</v>
      </c>
      <c r="Z176" s="92">
        <v>98658000</v>
      </c>
      <c r="AA176" s="136" t="s">
        <v>949</v>
      </c>
      <c r="AB176" s="127" t="s">
        <v>950</v>
      </c>
      <c r="AC176" s="127" t="s">
        <v>214</v>
      </c>
      <c r="AD176" s="127" t="s">
        <v>951</v>
      </c>
      <c r="AE176" s="127" t="s">
        <v>56</v>
      </c>
      <c r="AF176" s="127" t="s">
        <v>56</v>
      </c>
      <c r="AG176" s="127" t="s">
        <v>56</v>
      </c>
      <c r="AH176" s="320" t="s">
        <v>952</v>
      </c>
      <c r="AI176" s="321">
        <v>42461</v>
      </c>
      <c r="AJ176" s="321">
        <v>42735</v>
      </c>
      <c r="AK176" s="127" t="s">
        <v>953</v>
      </c>
      <c r="AL176" s="498" t="s">
        <v>651</v>
      </c>
      <c r="AM176" s="461" t="s">
        <v>56</v>
      </c>
      <c r="AN176" s="461" t="s">
        <v>56</v>
      </c>
      <c r="AO176" s="461" t="s">
        <v>56</v>
      </c>
      <c r="AP176" s="461" t="s">
        <v>56</v>
      </c>
      <c r="AQ176" s="461" t="s">
        <v>56</v>
      </c>
      <c r="AR176" s="462">
        <v>10962000</v>
      </c>
      <c r="AS176" s="462">
        <v>10962000</v>
      </c>
      <c r="AT176" s="96"/>
      <c r="AU176" s="462">
        <v>40</v>
      </c>
      <c r="AV176" s="96"/>
      <c r="AW176" s="96"/>
      <c r="AX176" s="96"/>
      <c r="AY176" s="96"/>
      <c r="AZ176" s="96"/>
      <c r="BA176" s="96"/>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1"/>
      <c r="BY176" s="41"/>
      <c r="BZ176" s="41"/>
      <c r="CA176" s="41"/>
      <c r="CB176" s="41"/>
      <c r="CC176" s="41"/>
      <c r="CD176" s="41"/>
      <c r="CE176" s="41"/>
      <c r="CF176" s="41"/>
      <c r="CG176" s="41"/>
      <c r="CH176" s="41"/>
      <c r="CI176" s="41"/>
      <c r="CJ176" s="41"/>
      <c r="CK176" s="41"/>
      <c r="CL176" s="41"/>
      <c r="CM176" s="41"/>
      <c r="CN176" s="41"/>
      <c r="CO176" s="41"/>
      <c r="CP176" s="41"/>
      <c r="CQ176" s="41"/>
      <c r="CR176" s="41"/>
      <c r="CS176" s="41"/>
      <c r="CT176" s="41"/>
      <c r="CU176" s="41"/>
      <c r="CV176" s="41"/>
      <c r="CW176" s="41"/>
      <c r="CX176" s="41"/>
      <c r="CY176" s="41"/>
      <c r="CZ176" s="41"/>
      <c r="DA176" s="41"/>
      <c r="DB176" s="41"/>
      <c r="DC176" s="41"/>
      <c r="DD176" s="41"/>
      <c r="DE176" s="41"/>
      <c r="DF176" s="41"/>
      <c r="DG176" s="41"/>
      <c r="DH176" s="41"/>
      <c r="DI176" s="41"/>
      <c r="DJ176" s="41"/>
      <c r="DK176" s="41"/>
      <c r="DL176" s="41"/>
      <c r="DM176" s="41"/>
      <c r="DN176" s="41"/>
      <c r="DO176" s="41"/>
      <c r="DP176" s="41"/>
      <c r="DQ176" s="41"/>
      <c r="DR176" s="41"/>
      <c r="DS176" s="41"/>
      <c r="DT176" s="41"/>
      <c r="DU176" s="41"/>
      <c r="DV176" s="41"/>
      <c r="DW176" s="41"/>
      <c r="DX176" s="41"/>
      <c r="DY176" s="41"/>
      <c r="DZ176" s="41"/>
      <c r="EA176" s="41"/>
      <c r="EB176" s="41"/>
      <c r="EC176" s="41"/>
      <c r="ED176" s="41"/>
      <c r="EE176" s="41"/>
      <c r="EF176" s="41"/>
      <c r="EG176" s="41"/>
      <c r="EH176" s="41"/>
      <c r="EI176" s="41"/>
      <c r="EJ176" s="41"/>
      <c r="EK176" s="41"/>
      <c r="EL176" s="41"/>
      <c r="EM176" s="41"/>
      <c r="EN176" s="41"/>
      <c r="EO176" s="41"/>
      <c r="EP176" s="41"/>
      <c r="EQ176" s="41"/>
      <c r="ER176" s="41"/>
      <c r="ES176" s="41"/>
      <c r="ET176" s="41"/>
      <c r="EU176" s="41"/>
      <c r="EV176" s="41"/>
      <c r="EW176" s="41"/>
      <c r="EX176" s="41"/>
      <c r="EY176" s="41"/>
      <c r="EZ176" s="41"/>
      <c r="FA176" s="41"/>
      <c r="FB176" s="41"/>
      <c r="FC176" s="41"/>
      <c r="FD176" s="41"/>
      <c r="FE176" s="41"/>
      <c r="FF176" s="41"/>
      <c r="FG176" s="41"/>
      <c r="FH176" s="41"/>
      <c r="FI176" s="41"/>
      <c r="FJ176" s="41"/>
      <c r="FK176" s="41"/>
      <c r="FL176" s="41"/>
      <c r="FM176" s="41"/>
      <c r="FN176" s="41"/>
      <c r="FO176" s="41"/>
      <c r="FP176" s="41"/>
      <c r="FQ176" s="41"/>
      <c r="FR176" s="41"/>
      <c r="FS176" s="41"/>
      <c r="FT176" s="41"/>
      <c r="FU176" s="41"/>
      <c r="FV176" s="41"/>
      <c r="FW176" s="41"/>
      <c r="FX176" s="41"/>
      <c r="FY176" s="41"/>
      <c r="FZ176" s="41"/>
      <c r="GA176" s="41"/>
      <c r="GB176" s="41"/>
      <c r="GC176" s="41"/>
      <c r="GD176" s="41"/>
      <c r="GE176" s="41"/>
      <c r="GF176" s="41"/>
      <c r="GG176" s="41"/>
      <c r="GH176" s="41"/>
      <c r="GI176" s="41"/>
      <c r="GJ176" s="41"/>
      <c r="GK176" s="41"/>
      <c r="GL176" s="41"/>
      <c r="GM176" s="41"/>
      <c r="GN176" s="41"/>
      <c r="GO176" s="41"/>
      <c r="GP176" s="41"/>
      <c r="GQ176" s="41"/>
      <c r="GR176" s="41"/>
      <c r="GS176" s="41"/>
      <c r="GT176" s="41"/>
      <c r="GU176" s="41"/>
      <c r="GV176" s="41"/>
      <c r="GW176" s="41"/>
      <c r="GX176" s="41"/>
      <c r="GY176" s="41"/>
      <c r="GZ176" s="41"/>
      <c r="HA176" s="41"/>
      <c r="HB176" s="41"/>
      <c r="HC176" s="41"/>
      <c r="HD176" s="41"/>
      <c r="HE176" s="41"/>
      <c r="HF176" s="41"/>
      <c r="HG176" s="41"/>
      <c r="HH176" s="41"/>
      <c r="HI176" s="41"/>
      <c r="HJ176" s="41"/>
      <c r="HK176" s="41"/>
      <c r="HL176" s="41"/>
      <c r="HM176" s="41"/>
      <c r="HN176" s="41"/>
      <c r="HO176" s="41"/>
      <c r="HP176" s="41"/>
      <c r="HQ176" s="41"/>
      <c r="HR176" s="41"/>
      <c r="HS176" s="41"/>
      <c r="HT176" s="41"/>
      <c r="HU176" s="41"/>
      <c r="HV176" s="41"/>
      <c r="HW176" s="41"/>
      <c r="HX176" s="41"/>
      <c r="HY176" s="41"/>
      <c r="HZ176" s="41"/>
      <c r="IA176" s="41"/>
      <c r="IB176" s="41"/>
      <c r="IC176" s="41"/>
      <c r="ID176" s="41"/>
      <c r="IE176" s="41"/>
      <c r="IF176" s="41"/>
      <c r="IG176" s="41"/>
      <c r="IH176" s="41"/>
      <c r="II176" s="41"/>
      <c r="IJ176" s="41"/>
      <c r="IK176" s="41"/>
      <c r="IL176" s="41"/>
      <c r="IM176" s="41"/>
      <c r="IN176" s="41"/>
      <c r="IO176" s="41"/>
      <c r="IP176" s="41"/>
      <c r="IQ176" s="41"/>
      <c r="IR176" s="41"/>
      <c r="IS176" s="41"/>
      <c r="IT176" s="41"/>
      <c r="IU176" s="41"/>
      <c r="IV176" s="41"/>
      <c r="IW176" s="41"/>
      <c r="IX176" s="41"/>
      <c r="IY176" s="41"/>
      <c r="IZ176" s="41"/>
      <c r="JA176" s="41"/>
      <c r="JB176" s="41"/>
      <c r="JC176" s="41"/>
      <c r="JD176" s="41"/>
      <c r="JE176" s="41"/>
      <c r="JF176" s="41"/>
      <c r="JG176" s="41"/>
      <c r="JH176" s="41"/>
      <c r="JI176" s="41"/>
      <c r="JJ176" s="41"/>
      <c r="JK176" s="41"/>
      <c r="JL176" s="41"/>
      <c r="JM176" s="41"/>
      <c r="JN176" s="41"/>
    </row>
    <row r="177" spans="1:274" s="130" customFormat="1" ht="108.75" customHeight="1" x14ac:dyDescent="0.25">
      <c r="A177" s="223">
        <v>153</v>
      </c>
      <c r="B177" s="101" t="s">
        <v>816</v>
      </c>
      <c r="C177" s="214">
        <v>80101706</v>
      </c>
      <c r="D177" s="521" t="s">
        <v>774</v>
      </c>
      <c r="E177" s="214" t="s">
        <v>125</v>
      </c>
      <c r="F177" s="214">
        <v>1</v>
      </c>
      <c r="G177" s="495" t="s">
        <v>161</v>
      </c>
      <c r="H177" s="221">
        <v>9</v>
      </c>
      <c r="I177" s="227" t="s">
        <v>96</v>
      </c>
      <c r="J177" s="214" t="s">
        <v>128</v>
      </c>
      <c r="K177" s="227" t="s">
        <v>108</v>
      </c>
      <c r="L177" s="496">
        <v>37800000</v>
      </c>
      <c r="M177" s="532">
        <v>37800000</v>
      </c>
      <c r="N177" s="214" t="s">
        <v>81</v>
      </c>
      <c r="O177" s="214" t="s">
        <v>56</v>
      </c>
      <c r="P177" s="524" t="s">
        <v>126</v>
      </c>
      <c r="Q177" s="41"/>
      <c r="R177" s="124" t="s">
        <v>954</v>
      </c>
      <c r="S177" s="124" t="s">
        <v>397</v>
      </c>
      <c r="T177" s="25">
        <v>42461</v>
      </c>
      <c r="U177" s="186" t="s">
        <v>955</v>
      </c>
      <c r="V177" s="127" t="s">
        <v>211</v>
      </c>
      <c r="W177" s="205">
        <v>37800000</v>
      </c>
      <c r="X177" s="96"/>
      <c r="Y177" s="92">
        <f t="shared" si="3"/>
        <v>37800000</v>
      </c>
      <c r="Z177" s="92">
        <v>37800000</v>
      </c>
      <c r="AA177" s="136" t="s">
        <v>956</v>
      </c>
      <c r="AB177" s="136" t="s">
        <v>957</v>
      </c>
      <c r="AC177" s="136" t="s">
        <v>214</v>
      </c>
      <c r="AD177" s="127" t="s">
        <v>958</v>
      </c>
      <c r="AE177" s="136" t="s">
        <v>56</v>
      </c>
      <c r="AF177" s="136" t="s">
        <v>56</v>
      </c>
      <c r="AG177" s="136" t="s">
        <v>56</v>
      </c>
      <c r="AH177" s="120" t="s">
        <v>952</v>
      </c>
      <c r="AI177" s="121">
        <v>42461</v>
      </c>
      <c r="AJ177" s="121">
        <v>42735</v>
      </c>
      <c r="AK177" s="136" t="s">
        <v>953</v>
      </c>
      <c r="AL177" s="397" t="s">
        <v>651</v>
      </c>
      <c r="AM177" s="461" t="s">
        <v>56</v>
      </c>
      <c r="AN177" s="461" t="s">
        <v>56</v>
      </c>
      <c r="AO177" s="461" t="s">
        <v>56</v>
      </c>
      <c r="AP177" s="461" t="s">
        <v>56</v>
      </c>
      <c r="AQ177" s="461" t="s">
        <v>56</v>
      </c>
      <c r="AR177" s="462">
        <v>4200000</v>
      </c>
      <c r="AS177" s="462">
        <v>4200000</v>
      </c>
      <c r="AT177" s="96"/>
      <c r="AU177" s="462">
        <v>4200000</v>
      </c>
      <c r="AV177" s="462">
        <v>4200000</v>
      </c>
      <c r="AW177" s="96"/>
      <c r="AX177" s="96"/>
      <c r="AY177" s="96"/>
      <c r="AZ177" s="96"/>
      <c r="BA177" s="96"/>
      <c r="BB177" s="41"/>
      <c r="BC177" s="41"/>
      <c r="BD177" s="41"/>
      <c r="BE177" s="41"/>
      <c r="BF177" s="41"/>
      <c r="BG177" s="41"/>
      <c r="BH177" s="41"/>
      <c r="BI177" s="41"/>
      <c r="BJ177" s="41"/>
      <c r="BK177" s="41"/>
      <c r="BL177" s="41"/>
      <c r="BM177" s="41"/>
      <c r="BN177" s="41"/>
      <c r="BO177" s="41"/>
      <c r="BP177" s="41"/>
      <c r="BQ177" s="41"/>
      <c r="BR177" s="41"/>
      <c r="BS177" s="41"/>
      <c r="BT177" s="41"/>
      <c r="BU177" s="41"/>
      <c r="BV177" s="41"/>
      <c r="BW177" s="41"/>
      <c r="BX177" s="41"/>
      <c r="BY177" s="41"/>
      <c r="BZ177" s="41"/>
      <c r="CA177" s="41"/>
      <c r="CB177" s="41"/>
      <c r="CC177" s="41"/>
      <c r="CD177" s="41"/>
      <c r="CE177" s="41"/>
      <c r="CF177" s="41"/>
      <c r="CG177" s="41"/>
      <c r="CH177" s="41"/>
      <c r="CI177" s="41"/>
      <c r="CJ177" s="41"/>
      <c r="CK177" s="41"/>
      <c r="CL177" s="41"/>
      <c r="CM177" s="41"/>
      <c r="CN177" s="41"/>
      <c r="CO177" s="41"/>
      <c r="CP177" s="41"/>
      <c r="CQ177" s="41"/>
      <c r="CR177" s="41"/>
      <c r="CS177" s="41"/>
      <c r="CT177" s="41"/>
      <c r="CU177" s="41"/>
      <c r="CV177" s="41"/>
      <c r="CW177" s="41"/>
      <c r="CX177" s="41"/>
      <c r="CY177" s="41"/>
      <c r="CZ177" s="41"/>
      <c r="DA177" s="41"/>
      <c r="DB177" s="41"/>
      <c r="DC177" s="41"/>
      <c r="DD177" s="41"/>
      <c r="DE177" s="41"/>
      <c r="DF177" s="41"/>
      <c r="DG177" s="41"/>
      <c r="DH177" s="41"/>
      <c r="DI177" s="41"/>
      <c r="DJ177" s="41"/>
      <c r="DK177" s="41"/>
      <c r="DL177" s="41"/>
      <c r="DM177" s="41"/>
      <c r="DN177" s="41"/>
      <c r="DO177" s="41"/>
      <c r="DP177" s="41"/>
      <c r="DQ177" s="41"/>
      <c r="DR177" s="41"/>
      <c r="DS177" s="41"/>
      <c r="DT177" s="41"/>
      <c r="DU177" s="41"/>
      <c r="DV177" s="41"/>
      <c r="DW177" s="41"/>
      <c r="DX177" s="41"/>
      <c r="DY177" s="41"/>
      <c r="DZ177" s="41"/>
      <c r="EA177" s="41"/>
      <c r="EB177" s="41"/>
      <c r="EC177" s="41"/>
      <c r="ED177" s="41"/>
      <c r="EE177" s="41"/>
      <c r="EF177" s="41"/>
      <c r="EG177" s="41"/>
      <c r="EH177" s="41"/>
      <c r="EI177" s="41"/>
      <c r="EJ177" s="41"/>
      <c r="EK177" s="41"/>
      <c r="EL177" s="41"/>
      <c r="EM177" s="41"/>
      <c r="EN177" s="41"/>
      <c r="EO177" s="41"/>
      <c r="EP177" s="41"/>
      <c r="EQ177" s="41"/>
      <c r="ER177" s="41"/>
      <c r="ES177" s="41"/>
      <c r="ET177" s="41"/>
      <c r="EU177" s="41"/>
      <c r="EV177" s="41"/>
      <c r="EW177" s="41"/>
      <c r="EX177" s="41"/>
      <c r="EY177" s="41"/>
      <c r="EZ177" s="41"/>
      <c r="FA177" s="41"/>
      <c r="FB177" s="41"/>
      <c r="FC177" s="41"/>
      <c r="FD177" s="41"/>
      <c r="FE177" s="41"/>
      <c r="FF177" s="41"/>
      <c r="FG177" s="41"/>
      <c r="FH177" s="41"/>
      <c r="FI177" s="41"/>
      <c r="FJ177" s="41"/>
      <c r="FK177" s="41"/>
      <c r="FL177" s="41"/>
      <c r="FM177" s="41"/>
      <c r="FN177" s="41"/>
      <c r="FO177" s="41"/>
      <c r="FP177" s="41"/>
      <c r="FQ177" s="41"/>
      <c r="FR177" s="41"/>
      <c r="FS177" s="41"/>
      <c r="FT177" s="41"/>
      <c r="FU177" s="41"/>
      <c r="FV177" s="41"/>
      <c r="FW177" s="41"/>
      <c r="FX177" s="41"/>
      <c r="FY177" s="41"/>
      <c r="FZ177" s="41"/>
      <c r="GA177" s="41"/>
      <c r="GB177" s="41"/>
      <c r="GC177" s="41"/>
      <c r="GD177" s="41"/>
      <c r="GE177" s="41"/>
      <c r="GF177" s="41"/>
      <c r="GG177" s="41"/>
      <c r="GH177" s="41"/>
      <c r="GI177" s="41"/>
      <c r="GJ177" s="41"/>
      <c r="GK177" s="41"/>
      <c r="GL177" s="41"/>
      <c r="GM177" s="41"/>
      <c r="GN177" s="41"/>
      <c r="GO177" s="41"/>
      <c r="GP177" s="41"/>
      <c r="GQ177" s="41"/>
      <c r="GR177" s="41"/>
      <c r="GS177" s="41"/>
      <c r="GT177" s="41"/>
      <c r="GU177" s="41"/>
      <c r="GV177" s="41"/>
      <c r="GW177" s="41"/>
      <c r="GX177" s="41"/>
      <c r="GY177" s="41"/>
      <c r="GZ177" s="41"/>
      <c r="HA177" s="41"/>
      <c r="HB177" s="41"/>
      <c r="HC177" s="41"/>
      <c r="HD177" s="41"/>
      <c r="HE177" s="41"/>
      <c r="HF177" s="41"/>
      <c r="HG177" s="41"/>
      <c r="HH177" s="41"/>
      <c r="HI177" s="41"/>
      <c r="HJ177" s="41"/>
      <c r="HK177" s="41"/>
      <c r="HL177" s="41"/>
      <c r="HM177" s="41"/>
      <c r="HN177" s="41"/>
      <c r="HO177" s="41"/>
      <c r="HP177" s="41"/>
      <c r="HQ177" s="41"/>
      <c r="HR177" s="41"/>
      <c r="HS177" s="41"/>
      <c r="HT177" s="41"/>
      <c r="HU177" s="41"/>
      <c r="HV177" s="41"/>
      <c r="HW177" s="41"/>
      <c r="HX177" s="41"/>
      <c r="HY177" s="41"/>
      <c r="HZ177" s="41"/>
      <c r="IA177" s="41"/>
      <c r="IB177" s="41"/>
      <c r="IC177" s="41"/>
      <c r="ID177" s="41"/>
      <c r="IE177" s="41"/>
      <c r="IF177" s="41"/>
      <c r="IG177" s="41"/>
      <c r="IH177" s="41"/>
      <c r="II177" s="41"/>
      <c r="IJ177" s="41"/>
      <c r="IK177" s="41"/>
      <c r="IL177" s="41"/>
      <c r="IM177" s="41"/>
      <c r="IN177" s="41"/>
      <c r="IO177" s="41"/>
      <c r="IP177" s="41"/>
      <c r="IQ177" s="41"/>
      <c r="IR177" s="41"/>
      <c r="IS177" s="41"/>
      <c r="IT177" s="41"/>
      <c r="IU177" s="41"/>
      <c r="IV177" s="41"/>
      <c r="IW177" s="41"/>
      <c r="IX177" s="41"/>
      <c r="IY177" s="41"/>
      <c r="IZ177" s="41"/>
      <c r="JA177" s="41"/>
      <c r="JB177" s="41"/>
      <c r="JC177" s="41"/>
      <c r="JD177" s="41"/>
      <c r="JE177" s="41"/>
      <c r="JF177" s="41"/>
      <c r="JG177" s="41"/>
      <c r="JH177" s="41"/>
      <c r="JI177" s="41"/>
      <c r="JJ177" s="41"/>
      <c r="JK177" s="41"/>
      <c r="JL177" s="41"/>
      <c r="JM177" s="41"/>
      <c r="JN177" s="41"/>
    </row>
    <row r="178" spans="1:274" s="130" customFormat="1" ht="90" customHeight="1" x14ac:dyDescent="0.25">
      <c r="A178" s="223">
        <v>154</v>
      </c>
      <c r="B178" s="101" t="s">
        <v>816</v>
      </c>
      <c r="C178" s="214">
        <v>80101706</v>
      </c>
      <c r="D178" s="521" t="s">
        <v>775</v>
      </c>
      <c r="E178" s="214" t="s">
        <v>125</v>
      </c>
      <c r="F178" s="214">
        <v>1</v>
      </c>
      <c r="G178" s="495" t="s">
        <v>161</v>
      </c>
      <c r="H178" s="221">
        <v>9</v>
      </c>
      <c r="I178" s="214" t="s">
        <v>96</v>
      </c>
      <c r="J178" s="214" t="s">
        <v>128</v>
      </c>
      <c r="K178" s="214" t="s">
        <v>108</v>
      </c>
      <c r="L178" s="496">
        <v>37800000</v>
      </c>
      <c r="M178" s="532">
        <v>37800000</v>
      </c>
      <c r="N178" s="214" t="s">
        <v>81</v>
      </c>
      <c r="O178" s="214" t="s">
        <v>56</v>
      </c>
      <c r="P178" s="524" t="s">
        <v>126</v>
      </c>
      <c r="Q178" s="41"/>
      <c r="R178" s="124" t="s">
        <v>959</v>
      </c>
      <c r="S178" s="124" t="s">
        <v>960</v>
      </c>
      <c r="T178" s="25">
        <v>42464</v>
      </c>
      <c r="U178" s="186" t="s">
        <v>961</v>
      </c>
      <c r="V178" s="127" t="s">
        <v>211</v>
      </c>
      <c r="W178" s="205">
        <v>37800000</v>
      </c>
      <c r="X178" s="96"/>
      <c r="Y178" s="92">
        <f t="shared" si="3"/>
        <v>37800000</v>
      </c>
      <c r="Z178" s="92">
        <v>37800000</v>
      </c>
      <c r="AA178" s="136" t="s">
        <v>962</v>
      </c>
      <c r="AB178" s="136" t="s">
        <v>963</v>
      </c>
      <c r="AC178" s="136" t="s">
        <v>224</v>
      </c>
      <c r="AD178" s="127" t="s">
        <v>964</v>
      </c>
      <c r="AE178" s="136" t="s">
        <v>56</v>
      </c>
      <c r="AF178" s="136" t="s">
        <v>56</v>
      </c>
      <c r="AG178" s="136" t="s">
        <v>56</v>
      </c>
      <c r="AH178" s="120" t="s">
        <v>933</v>
      </c>
      <c r="AI178" s="121">
        <v>42464</v>
      </c>
      <c r="AJ178" s="121">
        <v>42734</v>
      </c>
      <c r="AK178" s="136" t="s">
        <v>953</v>
      </c>
      <c r="AL178" s="397" t="s">
        <v>651</v>
      </c>
      <c r="AM178" s="461" t="s">
        <v>56</v>
      </c>
      <c r="AN178" s="461" t="s">
        <v>56</v>
      </c>
      <c r="AO178" s="461" t="s">
        <v>56</v>
      </c>
      <c r="AP178" s="461" t="s">
        <v>56</v>
      </c>
      <c r="AQ178" s="461" t="s">
        <v>56</v>
      </c>
      <c r="AR178" s="462">
        <v>4200000</v>
      </c>
      <c r="AS178" s="462">
        <v>4200000</v>
      </c>
      <c r="AT178" s="96"/>
      <c r="AU178" s="462">
        <v>4200000</v>
      </c>
      <c r="AV178" s="96"/>
      <c r="AW178" s="96"/>
      <c r="AX178" s="96"/>
      <c r="AY178" s="96"/>
      <c r="AZ178" s="96"/>
      <c r="BA178" s="96"/>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c r="CF178" s="41"/>
      <c r="CG178" s="41"/>
      <c r="CH178" s="41"/>
      <c r="CI178" s="41"/>
      <c r="CJ178" s="41"/>
      <c r="CK178" s="41"/>
      <c r="CL178" s="41"/>
      <c r="CM178" s="41"/>
      <c r="CN178" s="41"/>
      <c r="CO178" s="41"/>
      <c r="CP178" s="41"/>
      <c r="CQ178" s="41"/>
      <c r="CR178" s="41"/>
      <c r="CS178" s="41"/>
      <c r="CT178" s="41"/>
      <c r="CU178" s="41"/>
      <c r="CV178" s="41"/>
      <c r="CW178" s="41"/>
      <c r="CX178" s="41"/>
      <c r="CY178" s="41"/>
      <c r="CZ178" s="41"/>
      <c r="DA178" s="41"/>
      <c r="DB178" s="41"/>
      <c r="DC178" s="41"/>
      <c r="DD178" s="41"/>
      <c r="DE178" s="41"/>
      <c r="DF178" s="41"/>
      <c r="DG178" s="41"/>
      <c r="DH178" s="41"/>
      <c r="DI178" s="41"/>
      <c r="DJ178" s="41"/>
      <c r="DK178" s="41"/>
      <c r="DL178" s="41"/>
      <c r="DM178" s="41"/>
      <c r="DN178" s="41"/>
      <c r="DO178" s="41"/>
      <c r="DP178" s="41"/>
      <c r="DQ178" s="41"/>
      <c r="DR178" s="41"/>
      <c r="DS178" s="41"/>
      <c r="DT178" s="41"/>
      <c r="DU178" s="41"/>
      <c r="DV178" s="41"/>
      <c r="DW178" s="41"/>
      <c r="DX178" s="41"/>
      <c r="DY178" s="41"/>
      <c r="DZ178" s="41"/>
      <c r="EA178" s="41"/>
      <c r="EB178" s="41"/>
      <c r="EC178" s="41"/>
      <c r="ED178" s="41"/>
      <c r="EE178" s="41"/>
      <c r="EF178" s="41"/>
      <c r="EG178" s="41"/>
      <c r="EH178" s="41"/>
      <c r="EI178" s="41"/>
      <c r="EJ178" s="41"/>
      <c r="EK178" s="41"/>
      <c r="EL178" s="41"/>
      <c r="EM178" s="41"/>
      <c r="EN178" s="41"/>
      <c r="EO178" s="41"/>
      <c r="EP178" s="41"/>
      <c r="EQ178" s="41"/>
      <c r="ER178" s="41"/>
      <c r="ES178" s="41"/>
      <c r="ET178" s="41"/>
      <c r="EU178" s="41"/>
      <c r="EV178" s="41"/>
      <c r="EW178" s="41"/>
      <c r="EX178" s="41"/>
      <c r="EY178" s="41"/>
      <c r="EZ178" s="41"/>
      <c r="FA178" s="41"/>
      <c r="FB178" s="41"/>
      <c r="FC178" s="41"/>
      <c r="FD178" s="41"/>
      <c r="FE178" s="41"/>
      <c r="FF178" s="41"/>
      <c r="FG178" s="41"/>
      <c r="FH178" s="41"/>
      <c r="FI178" s="41"/>
      <c r="FJ178" s="41"/>
      <c r="FK178" s="41"/>
      <c r="FL178" s="41"/>
      <c r="FM178" s="41"/>
      <c r="FN178" s="41"/>
      <c r="FO178" s="41"/>
      <c r="FP178" s="41"/>
      <c r="FQ178" s="41"/>
      <c r="FR178" s="41"/>
      <c r="FS178" s="41"/>
      <c r="FT178" s="41"/>
      <c r="FU178" s="41"/>
      <c r="FV178" s="41"/>
      <c r="FW178" s="41"/>
      <c r="FX178" s="41"/>
      <c r="FY178" s="41"/>
      <c r="FZ178" s="41"/>
      <c r="GA178" s="41"/>
      <c r="GB178" s="41"/>
      <c r="GC178" s="41"/>
      <c r="GD178" s="41"/>
      <c r="GE178" s="41"/>
      <c r="GF178" s="41"/>
      <c r="GG178" s="41"/>
      <c r="GH178" s="41"/>
      <c r="GI178" s="41"/>
      <c r="GJ178" s="41"/>
      <c r="GK178" s="41"/>
      <c r="GL178" s="41"/>
      <c r="GM178" s="41"/>
      <c r="GN178" s="41"/>
      <c r="GO178" s="41"/>
      <c r="GP178" s="41"/>
      <c r="GQ178" s="41"/>
      <c r="GR178" s="41"/>
      <c r="GS178" s="41"/>
      <c r="GT178" s="41"/>
      <c r="GU178" s="41"/>
      <c r="GV178" s="41"/>
      <c r="GW178" s="41"/>
      <c r="GX178" s="41"/>
      <c r="GY178" s="41"/>
      <c r="GZ178" s="41"/>
      <c r="HA178" s="41"/>
      <c r="HB178" s="41"/>
      <c r="HC178" s="41"/>
      <c r="HD178" s="41"/>
      <c r="HE178" s="41"/>
      <c r="HF178" s="41"/>
      <c r="HG178" s="41"/>
      <c r="HH178" s="41"/>
      <c r="HI178" s="41"/>
      <c r="HJ178" s="41"/>
      <c r="HK178" s="41"/>
      <c r="HL178" s="41"/>
      <c r="HM178" s="41"/>
      <c r="HN178" s="41"/>
      <c r="HO178" s="41"/>
      <c r="HP178" s="41"/>
      <c r="HQ178" s="41"/>
      <c r="HR178" s="41"/>
      <c r="HS178" s="41"/>
      <c r="HT178" s="41"/>
      <c r="HU178" s="41"/>
      <c r="HV178" s="41"/>
      <c r="HW178" s="41"/>
      <c r="HX178" s="41"/>
      <c r="HY178" s="41"/>
      <c r="HZ178" s="41"/>
      <c r="IA178" s="41"/>
      <c r="IB178" s="41"/>
      <c r="IC178" s="41"/>
      <c r="ID178" s="41"/>
      <c r="IE178" s="41"/>
      <c r="IF178" s="41"/>
      <c r="IG178" s="41"/>
      <c r="IH178" s="41"/>
      <c r="II178" s="41"/>
      <c r="IJ178" s="41"/>
      <c r="IK178" s="41"/>
      <c r="IL178" s="41"/>
      <c r="IM178" s="41"/>
      <c r="IN178" s="41"/>
      <c r="IO178" s="41"/>
      <c r="IP178" s="41"/>
      <c r="IQ178" s="41"/>
      <c r="IR178" s="41"/>
      <c r="IS178" s="41"/>
      <c r="IT178" s="41"/>
      <c r="IU178" s="41"/>
      <c r="IV178" s="41"/>
      <c r="IW178" s="41"/>
      <c r="IX178" s="41"/>
      <c r="IY178" s="41"/>
      <c r="IZ178" s="41"/>
      <c r="JA178" s="41"/>
      <c r="JB178" s="41"/>
      <c r="JC178" s="41"/>
      <c r="JD178" s="41"/>
      <c r="JE178" s="41"/>
      <c r="JF178" s="41"/>
      <c r="JG178" s="41"/>
      <c r="JH178" s="41"/>
      <c r="JI178" s="41"/>
      <c r="JJ178" s="41"/>
      <c r="JK178" s="41"/>
      <c r="JL178" s="41"/>
      <c r="JM178" s="41"/>
      <c r="JN178" s="41"/>
    </row>
    <row r="179" spans="1:274" s="130" customFormat="1" ht="94.5" customHeight="1" x14ac:dyDescent="0.25">
      <c r="A179" s="223">
        <v>155</v>
      </c>
      <c r="B179" s="224" t="s">
        <v>818</v>
      </c>
      <c r="C179" s="227">
        <v>80101706</v>
      </c>
      <c r="D179" s="202" t="s">
        <v>965</v>
      </c>
      <c r="E179" s="227" t="s">
        <v>125</v>
      </c>
      <c r="F179" s="227">
        <v>1</v>
      </c>
      <c r="G179" s="225" t="s">
        <v>164</v>
      </c>
      <c r="H179" s="226">
        <v>9</v>
      </c>
      <c r="I179" s="227" t="s">
        <v>96</v>
      </c>
      <c r="J179" s="227" t="s">
        <v>684</v>
      </c>
      <c r="K179" s="227" t="s">
        <v>108</v>
      </c>
      <c r="L179" s="42">
        <v>58500000</v>
      </c>
      <c r="M179" s="185">
        <v>58500000</v>
      </c>
      <c r="N179" s="214" t="s">
        <v>81</v>
      </c>
      <c r="O179" s="214" t="s">
        <v>56</v>
      </c>
      <c r="P179" s="524" t="s">
        <v>126</v>
      </c>
      <c r="Q179" s="41"/>
      <c r="R179" s="124" t="s">
        <v>966</v>
      </c>
      <c r="S179" s="124" t="s">
        <v>469</v>
      </c>
      <c r="T179" s="25">
        <v>42461</v>
      </c>
      <c r="U179" s="186" t="s">
        <v>967</v>
      </c>
      <c r="V179" s="127" t="s">
        <v>211</v>
      </c>
      <c r="W179" s="205">
        <v>58500000</v>
      </c>
      <c r="X179" s="96"/>
      <c r="Y179" s="92">
        <f t="shared" si="3"/>
        <v>58500000</v>
      </c>
      <c r="Z179" s="92">
        <v>58500000</v>
      </c>
      <c r="AA179" s="127" t="s">
        <v>968</v>
      </c>
      <c r="AB179" s="127" t="s">
        <v>969</v>
      </c>
      <c r="AC179" s="127" t="s">
        <v>224</v>
      </c>
      <c r="AD179" s="127"/>
      <c r="AE179" s="127" t="s">
        <v>56</v>
      </c>
      <c r="AF179" s="127" t="s">
        <v>56</v>
      </c>
      <c r="AG179" s="127" t="s">
        <v>56</v>
      </c>
      <c r="AH179" s="320" t="s">
        <v>970</v>
      </c>
      <c r="AI179" s="321">
        <v>42461</v>
      </c>
      <c r="AJ179" s="321">
        <v>42735</v>
      </c>
      <c r="AK179" s="127" t="s">
        <v>971</v>
      </c>
      <c r="AL179" s="498" t="s">
        <v>240</v>
      </c>
      <c r="AM179" s="461" t="s">
        <v>56</v>
      </c>
      <c r="AN179" s="461" t="s">
        <v>56</v>
      </c>
      <c r="AO179" s="461" t="s">
        <v>56</v>
      </c>
      <c r="AP179" s="461" t="s">
        <v>56</v>
      </c>
      <c r="AQ179" s="461" t="s">
        <v>56</v>
      </c>
      <c r="AR179" s="462">
        <v>6500000</v>
      </c>
      <c r="AS179" s="462">
        <v>6500000</v>
      </c>
      <c r="AT179" s="96"/>
      <c r="AU179" s="462">
        <v>6500000</v>
      </c>
      <c r="AV179" s="462">
        <v>6500000</v>
      </c>
      <c r="AW179" s="96"/>
      <c r="AX179" s="96"/>
      <c r="AY179" s="96"/>
      <c r="AZ179" s="96"/>
      <c r="BA179" s="96"/>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c r="CF179" s="41"/>
      <c r="CG179" s="41"/>
      <c r="CH179" s="41"/>
      <c r="CI179" s="41"/>
      <c r="CJ179" s="41"/>
      <c r="CK179" s="41"/>
      <c r="CL179" s="41"/>
      <c r="CM179" s="41"/>
      <c r="CN179" s="41"/>
      <c r="CO179" s="41"/>
      <c r="CP179" s="41"/>
      <c r="CQ179" s="41"/>
      <c r="CR179" s="41"/>
      <c r="CS179" s="41"/>
      <c r="CT179" s="41"/>
      <c r="CU179" s="41"/>
      <c r="CV179" s="41"/>
      <c r="CW179" s="41"/>
      <c r="CX179" s="41"/>
      <c r="CY179" s="41"/>
      <c r="CZ179" s="41"/>
      <c r="DA179" s="41"/>
      <c r="DB179" s="41"/>
      <c r="DC179" s="41"/>
      <c r="DD179" s="41"/>
      <c r="DE179" s="41"/>
      <c r="DF179" s="41"/>
      <c r="DG179" s="41"/>
      <c r="DH179" s="41"/>
      <c r="DI179" s="41"/>
      <c r="DJ179" s="41"/>
      <c r="DK179" s="41"/>
      <c r="DL179" s="41"/>
      <c r="DM179" s="41"/>
      <c r="DN179" s="41"/>
      <c r="DO179" s="41"/>
      <c r="DP179" s="41"/>
      <c r="DQ179" s="41"/>
      <c r="DR179" s="41"/>
      <c r="DS179" s="41"/>
      <c r="DT179" s="41"/>
      <c r="DU179" s="41"/>
      <c r="DV179" s="41"/>
      <c r="DW179" s="41"/>
      <c r="DX179" s="41"/>
      <c r="DY179" s="41"/>
      <c r="DZ179" s="41"/>
      <c r="EA179" s="41"/>
      <c r="EB179" s="41"/>
      <c r="EC179" s="41"/>
      <c r="ED179" s="41"/>
      <c r="EE179" s="41"/>
      <c r="EF179" s="41"/>
      <c r="EG179" s="41"/>
      <c r="EH179" s="41"/>
      <c r="EI179" s="41"/>
      <c r="EJ179" s="41"/>
      <c r="EK179" s="41"/>
      <c r="EL179" s="41"/>
      <c r="EM179" s="41"/>
      <c r="EN179" s="41"/>
      <c r="EO179" s="41"/>
      <c r="EP179" s="41"/>
      <c r="EQ179" s="41"/>
      <c r="ER179" s="41"/>
      <c r="ES179" s="41"/>
      <c r="ET179" s="41"/>
      <c r="EU179" s="41"/>
      <c r="EV179" s="41"/>
      <c r="EW179" s="41"/>
      <c r="EX179" s="41"/>
      <c r="EY179" s="41"/>
      <c r="EZ179" s="41"/>
      <c r="FA179" s="41"/>
      <c r="FB179" s="41"/>
      <c r="FC179" s="41"/>
      <c r="FD179" s="41"/>
      <c r="FE179" s="41"/>
      <c r="FF179" s="41"/>
      <c r="FG179" s="41"/>
      <c r="FH179" s="41"/>
      <c r="FI179" s="41"/>
      <c r="FJ179" s="41"/>
      <c r="FK179" s="41"/>
      <c r="FL179" s="41"/>
      <c r="FM179" s="41"/>
      <c r="FN179" s="41"/>
      <c r="FO179" s="41"/>
      <c r="FP179" s="41"/>
      <c r="FQ179" s="41"/>
      <c r="FR179" s="41"/>
      <c r="FS179" s="41"/>
      <c r="FT179" s="41"/>
      <c r="FU179" s="41"/>
      <c r="FV179" s="41"/>
      <c r="FW179" s="41"/>
      <c r="FX179" s="41"/>
      <c r="FY179" s="41"/>
      <c r="FZ179" s="41"/>
      <c r="GA179" s="41"/>
      <c r="GB179" s="41"/>
      <c r="GC179" s="41"/>
      <c r="GD179" s="41"/>
      <c r="GE179" s="41"/>
      <c r="GF179" s="41"/>
      <c r="GG179" s="41"/>
      <c r="GH179" s="41"/>
      <c r="GI179" s="41"/>
      <c r="GJ179" s="41"/>
      <c r="GK179" s="41"/>
      <c r="GL179" s="41"/>
      <c r="GM179" s="41"/>
      <c r="GN179" s="41"/>
      <c r="GO179" s="41"/>
      <c r="GP179" s="41"/>
      <c r="GQ179" s="41"/>
      <c r="GR179" s="41"/>
      <c r="GS179" s="41"/>
      <c r="GT179" s="41"/>
      <c r="GU179" s="41"/>
      <c r="GV179" s="41"/>
      <c r="GW179" s="41"/>
      <c r="GX179" s="41"/>
      <c r="GY179" s="41"/>
      <c r="GZ179" s="41"/>
      <c r="HA179" s="41"/>
      <c r="HB179" s="41"/>
      <c r="HC179" s="41"/>
      <c r="HD179" s="41"/>
      <c r="HE179" s="41"/>
      <c r="HF179" s="41"/>
      <c r="HG179" s="41"/>
      <c r="HH179" s="41"/>
      <c r="HI179" s="41"/>
      <c r="HJ179" s="41"/>
      <c r="HK179" s="41"/>
      <c r="HL179" s="41"/>
      <c r="HM179" s="41"/>
      <c r="HN179" s="41"/>
      <c r="HO179" s="41"/>
      <c r="HP179" s="41"/>
      <c r="HQ179" s="41"/>
      <c r="HR179" s="41"/>
      <c r="HS179" s="41"/>
      <c r="HT179" s="41"/>
      <c r="HU179" s="41"/>
      <c r="HV179" s="41"/>
      <c r="HW179" s="41"/>
      <c r="HX179" s="41"/>
      <c r="HY179" s="41"/>
      <c r="HZ179" s="41"/>
      <c r="IA179" s="41"/>
      <c r="IB179" s="41"/>
      <c r="IC179" s="41"/>
      <c r="ID179" s="41"/>
      <c r="IE179" s="41"/>
      <c r="IF179" s="41"/>
      <c r="IG179" s="41"/>
      <c r="IH179" s="41"/>
      <c r="II179" s="41"/>
      <c r="IJ179" s="41"/>
      <c r="IK179" s="41"/>
      <c r="IL179" s="41"/>
      <c r="IM179" s="41"/>
      <c r="IN179" s="41"/>
      <c r="IO179" s="41"/>
      <c r="IP179" s="41"/>
      <c r="IQ179" s="41"/>
      <c r="IR179" s="41"/>
      <c r="IS179" s="41"/>
      <c r="IT179" s="41"/>
      <c r="IU179" s="41"/>
      <c r="IV179" s="41"/>
      <c r="IW179" s="41"/>
      <c r="IX179" s="41"/>
      <c r="IY179" s="41"/>
      <c r="IZ179" s="41"/>
      <c r="JA179" s="41"/>
      <c r="JB179" s="41"/>
      <c r="JC179" s="41"/>
      <c r="JD179" s="41"/>
      <c r="JE179" s="41"/>
      <c r="JF179" s="41"/>
      <c r="JG179" s="41"/>
      <c r="JH179" s="41"/>
      <c r="JI179" s="41"/>
      <c r="JJ179" s="41"/>
      <c r="JK179" s="41"/>
      <c r="JL179" s="41"/>
      <c r="JM179" s="41"/>
      <c r="JN179" s="41"/>
    </row>
    <row r="180" spans="1:274" s="130" customFormat="1" ht="90" customHeight="1" x14ac:dyDescent="0.25">
      <c r="A180" s="223">
        <v>156</v>
      </c>
      <c r="B180" s="224" t="s">
        <v>818</v>
      </c>
      <c r="C180" s="227">
        <v>80101706</v>
      </c>
      <c r="D180" s="202" t="s">
        <v>776</v>
      </c>
      <c r="E180" s="227" t="s">
        <v>125</v>
      </c>
      <c r="F180" s="227">
        <v>1</v>
      </c>
      <c r="G180" s="225" t="s">
        <v>161</v>
      </c>
      <c r="H180" s="226">
        <v>9.3000000000000007</v>
      </c>
      <c r="I180" s="227" t="s">
        <v>96</v>
      </c>
      <c r="J180" s="227" t="s">
        <v>684</v>
      </c>
      <c r="K180" s="227" t="s">
        <v>108</v>
      </c>
      <c r="L180" s="42">
        <v>26271000</v>
      </c>
      <c r="M180" s="185">
        <v>26271000</v>
      </c>
      <c r="N180" s="214" t="s">
        <v>81</v>
      </c>
      <c r="O180" s="214" t="s">
        <v>56</v>
      </c>
      <c r="P180" s="524" t="s">
        <v>126</v>
      </c>
      <c r="Q180" s="41"/>
      <c r="R180" s="124" t="s">
        <v>868</v>
      </c>
      <c r="S180" s="124" t="s">
        <v>293</v>
      </c>
      <c r="T180" s="25">
        <v>42452</v>
      </c>
      <c r="U180" s="186" t="s">
        <v>869</v>
      </c>
      <c r="V180" s="127" t="s">
        <v>211</v>
      </c>
      <c r="W180" s="27">
        <v>26271000</v>
      </c>
      <c r="X180" s="96"/>
      <c r="Y180" s="92">
        <f t="shared" si="3"/>
        <v>26271000</v>
      </c>
      <c r="Z180" s="92">
        <v>26271000</v>
      </c>
      <c r="AA180" s="136" t="s">
        <v>870</v>
      </c>
      <c r="AB180" s="127" t="s">
        <v>871</v>
      </c>
      <c r="AC180" s="127" t="s">
        <v>224</v>
      </c>
      <c r="AD180" s="127" t="s">
        <v>872</v>
      </c>
      <c r="AE180" s="127" t="s">
        <v>56</v>
      </c>
      <c r="AF180" s="127" t="s">
        <v>56</v>
      </c>
      <c r="AG180" s="127" t="s">
        <v>56</v>
      </c>
      <c r="AH180" s="320" t="s">
        <v>865</v>
      </c>
      <c r="AI180" s="321">
        <v>42452</v>
      </c>
      <c r="AJ180" s="321">
        <v>42734</v>
      </c>
      <c r="AK180" s="127" t="s">
        <v>1656</v>
      </c>
      <c r="AL180" s="498" t="s">
        <v>240</v>
      </c>
      <c r="AM180" s="461" t="s">
        <v>56</v>
      </c>
      <c r="AN180" s="461" t="s">
        <v>56</v>
      </c>
      <c r="AO180" s="461" t="s">
        <v>56</v>
      </c>
      <c r="AP180" s="461" t="s">
        <v>56</v>
      </c>
      <c r="AQ180" s="461" t="s">
        <v>56</v>
      </c>
      <c r="AR180" s="462">
        <v>2835000</v>
      </c>
      <c r="AS180" s="462">
        <v>2835000</v>
      </c>
      <c r="AT180" s="96"/>
      <c r="AU180" s="462">
        <v>2835000</v>
      </c>
      <c r="AV180" s="462">
        <v>2835000</v>
      </c>
      <c r="AW180" s="96"/>
      <c r="AX180" s="96"/>
      <c r="AY180" s="96"/>
      <c r="AZ180" s="96"/>
      <c r="BA180" s="96"/>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c r="BY180" s="41"/>
      <c r="BZ180" s="41"/>
      <c r="CA180" s="41"/>
      <c r="CB180" s="41"/>
      <c r="CC180" s="41"/>
      <c r="CD180" s="41"/>
      <c r="CE180" s="41"/>
      <c r="CF180" s="41"/>
      <c r="CG180" s="41"/>
      <c r="CH180" s="41"/>
      <c r="CI180" s="41"/>
      <c r="CJ180" s="41"/>
      <c r="CK180" s="41"/>
      <c r="CL180" s="41"/>
      <c r="CM180" s="41"/>
      <c r="CN180" s="41"/>
      <c r="CO180" s="41"/>
      <c r="CP180" s="41"/>
      <c r="CQ180" s="41"/>
      <c r="CR180" s="41"/>
      <c r="CS180" s="41"/>
      <c r="CT180" s="41"/>
      <c r="CU180" s="41"/>
      <c r="CV180" s="41"/>
      <c r="CW180" s="41"/>
      <c r="CX180" s="41"/>
      <c r="CY180" s="41"/>
      <c r="CZ180" s="41"/>
      <c r="DA180" s="41"/>
      <c r="DB180" s="41"/>
      <c r="DC180" s="41"/>
      <c r="DD180" s="41"/>
      <c r="DE180" s="41"/>
      <c r="DF180" s="41"/>
      <c r="DG180" s="41"/>
      <c r="DH180" s="41"/>
      <c r="DI180" s="41"/>
      <c r="DJ180" s="41"/>
      <c r="DK180" s="41"/>
      <c r="DL180" s="41"/>
      <c r="DM180" s="41"/>
      <c r="DN180" s="41"/>
      <c r="DO180" s="41"/>
      <c r="DP180" s="41"/>
      <c r="DQ180" s="41"/>
      <c r="DR180" s="41"/>
      <c r="DS180" s="41"/>
      <c r="DT180" s="41"/>
      <c r="DU180" s="41"/>
      <c r="DV180" s="41"/>
      <c r="DW180" s="41"/>
      <c r="DX180" s="41"/>
      <c r="DY180" s="41"/>
      <c r="DZ180" s="41"/>
      <c r="EA180" s="41"/>
      <c r="EB180" s="41"/>
      <c r="EC180" s="41"/>
      <c r="ED180" s="41"/>
      <c r="EE180" s="41"/>
      <c r="EF180" s="41"/>
      <c r="EG180" s="41"/>
      <c r="EH180" s="41"/>
      <c r="EI180" s="41"/>
      <c r="EJ180" s="41"/>
      <c r="EK180" s="41"/>
      <c r="EL180" s="41"/>
      <c r="EM180" s="41"/>
      <c r="EN180" s="41"/>
      <c r="EO180" s="41"/>
      <c r="EP180" s="41"/>
      <c r="EQ180" s="41"/>
      <c r="ER180" s="41"/>
      <c r="ES180" s="41"/>
      <c r="ET180" s="41"/>
      <c r="EU180" s="41"/>
      <c r="EV180" s="41"/>
      <c r="EW180" s="41"/>
      <c r="EX180" s="41"/>
      <c r="EY180" s="41"/>
      <c r="EZ180" s="41"/>
      <c r="FA180" s="41"/>
      <c r="FB180" s="41"/>
      <c r="FC180" s="41"/>
      <c r="FD180" s="41"/>
      <c r="FE180" s="41"/>
      <c r="FF180" s="41"/>
      <c r="FG180" s="41"/>
      <c r="FH180" s="41"/>
      <c r="FI180" s="41"/>
      <c r="FJ180" s="41"/>
      <c r="FK180" s="41"/>
      <c r="FL180" s="41"/>
      <c r="FM180" s="41"/>
      <c r="FN180" s="41"/>
      <c r="FO180" s="41"/>
      <c r="FP180" s="41"/>
      <c r="FQ180" s="41"/>
      <c r="FR180" s="41"/>
      <c r="FS180" s="41"/>
      <c r="FT180" s="41"/>
      <c r="FU180" s="41"/>
      <c r="FV180" s="41"/>
      <c r="FW180" s="41"/>
      <c r="FX180" s="41"/>
      <c r="FY180" s="41"/>
      <c r="FZ180" s="41"/>
      <c r="GA180" s="41"/>
      <c r="GB180" s="41"/>
      <c r="GC180" s="41"/>
      <c r="GD180" s="41"/>
      <c r="GE180" s="41"/>
      <c r="GF180" s="41"/>
      <c r="GG180" s="41"/>
      <c r="GH180" s="41"/>
      <c r="GI180" s="41"/>
      <c r="GJ180" s="41"/>
      <c r="GK180" s="41"/>
      <c r="GL180" s="41"/>
      <c r="GM180" s="41"/>
      <c r="GN180" s="41"/>
      <c r="GO180" s="41"/>
      <c r="GP180" s="41"/>
      <c r="GQ180" s="41"/>
      <c r="GR180" s="41"/>
      <c r="GS180" s="41"/>
      <c r="GT180" s="41"/>
      <c r="GU180" s="41"/>
      <c r="GV180" s="41"/>
      <c r="GW180" s="41"/>
      <c r="GX180" s="41"/>
      <c r="GY180" s="41"/>
      <c r="GZ180" s="41"/>
      <c r="HA180" s="41"/>
      <c r="HB180" s="41"/>
      <c r="HC180" s="41"/>
      <c r="HD180" s="41"/>
      <c r="HE180" s="41"/>
      <c r="HF180" s="41"/>
      <c r="HG180" s="41"/>
      <c r="HH180" s="41"/>
      <c r="HI180" s="41"/>
      <c r="HJ180" s="41"/>
      <c r="HK180" s="41"/>
      <c r="HL180" s="41"/>
      <c r="HM180" s="41"/>
      <c r="HN180" s="41"/>
      <c r="HO180" s="41"/>
      <c r="HP180" s="41"/>
      <c r="HQ180" s="41"/>
      <c r="HR180" s="41"/>
      <c r="HS180" s="41"/>
      <c r="HT180" s="41"/>
      <c r="HU180" s="41"/>
      <c r="HV180" s="41"/>
      <c r="HW180" s="41"/>
      <c r="HX180" s="41"/>
      <c r="HY180" s="41"/>
      <c r="HZ180" s="41"/>
      <c r="IA180" s="41"/>
      <c r="IB180" s="41"/>
      <c r="IC180" s="41"/>
      <c r="ID180" s="41"/>
      <c r="IE180" s="41"/>
      <c r="IF180" s="41"/>
      <c r="IG180" s="41"/>
      <c r="IH180" s="41"/>
      <c r="II180" s="41"/>
      <c r="IJ180" s="41"/>
      <c r="IK180" s="41"/>
      <c r="IL180" s="41"/>
      <c r="IM180" s="41"/>
      <c r="IN180" s="41"/>
      <c r="IO180" s="41"/>
      <c r="IP180" s="41"/>
      <c r="IQ180" s="41"/>
      <c r="IR180" s="41"/>
      <c r="IS180" s="41"/>
      <c r="IT180" s="41"/>
      <c r="IU180" s="41"/>
      <c r="IV180" s="41"/>
      <c r="IW180" s="41"/>
      <c r="IX180" s="41"/>
      <c r="IY180" s="41"/>
      <c r="IZ180" s="41"/>
      <c r="JA180" s="41"/>
      <c r="JB180" s="41"/>
      <c r="JC180" s="41"/>
      <c r="JD180" s="41"/>
      <c r="JE180" s="41"/>
      <c r="JF180" s="41"/>
      <c r="JG180" s="41"/>
      <c r="JH180" s="41"/>
      <c r="JI180" s="41"/>
      <c r="JJ180" s="41"/>
      <c r="JK180" s="41"/>
      <c r="JL180" s="41"/>
      <c r="JM180" s="41"/>
      <c r="JN180" s="41"/>
    </row>
    <row r="181" spans="1:274" s="130" customFormat="1" ht="90" customHeight="1" x14ac:dyDescent="0.25">
      <c r="A181" s="223">
        <v>157</v>
      </c>
      <c r="B181" s="224" t="s">
        <v>818</v>
      </c>
      <c r="C181" s="227">
        <v>80101706</v>
      </c>
      <c r="D181" s="202" t="s">
        <v>777</v>
      </c>
      <c r="E181" s="227" t="s">
        <v>125</v>
      </c>
      <c r="F181" s="227">
        <v>1</v>
      </c>
      <c r="G181" s="225" t="s">
        <v>161</v>
      </c>
      <c r="H181" s="226">
        <v>9.3000000000000007</v>
      </c>
      <c r="I181" s="227" t="s">
        <v>96</v>
      </c>
      <c r="J181" s="227" t="s">
        <v>684</v>
      </c>
      <c r="K181" s="227" t="s">
        <v>108</v>
      </c>
      <c r="L181" s="42">
        <v>68110000.000000015</v>
      </c>
      <c r="M181" s="185">
        <v>68110000.000000015</v>
      </c>
      <c r="N181" s="214" t="s">
        <v>81</v>
      </c>
      <c r="O181" s="214" t="s">
        <v>56</v>
      </c>
      <c r="P181" s="524" t="s">
        <v>126</v>
      </c>
      <c r="Q181" s="41"/>
      <c r="R181" s="124" t="s">
        <v>873</v>
      </c>
      <c r="S181" s="124" t="s">
        <v>305</v>
      </c>
      <c r="T181" s="25">
        <v>42452</v>
      </c>
      <c r="U181" s="186" t="s">
        <v>874</v>
      </c>
      <c r="V181" s="127" t="s">
        <v>211</v>
      </c>
      <c r="W181" s="27">
        <v>68110000</v>
      </c>
      <c r="X181" s="96"/>
      <c r="Y181" s="92">
        <f t="shared" si="3"/>
        <v>68110000</v>
      </c>
      <c r="Z181" s="92">
        <v>68110000</v>
      </c>
      <c r="AA181" s="136" t="s">
        <v>875</v>
      </c>
      <c r="AB181" s="136" t="s">
        <v>876</v>
      </c>
      <c r="AC181" s="136" t="s">
        <v>224</v>
      </c>
      <c r="AD181" s="127" t="s">
        <v>877</v>
      </c>
      <c r="AE181" s="136" t="s">
        <v>56</v>
      </c>
      <c r="AF181" s="136" t="s">
        <v>56</v>
      </c>
      <c r="AG181" s="136" t="s">
        <v>56</v>
      </c>
      <c r="AH181" s="120" t="s">
        <v>865</v>
      </c>
      <c r="AI181" s="121">
        <v>42451</v>
      </c>
      <c r="AJ181" s="121">
        <v>42734</v>
      </c>
      <c r="AK181" s="136" t="s">
        <v>1656</v>
      </c>
      <c r="AL181" s="122" t="s">
        <v>240</v>
      </c>
      <c r="AM181" s="461" t="s">
        <v>56</v>
      </c>
      <c r="AN181" s="461" t="s">
        <v>56</v>
      </c>
      <c r="AO181" s="461" t="s">
        <v>56</v>
      </c>
      <c r="AP181" s="461" t="s">
        <v>56</v>
      </c>
      <c r="AQ181" s="461" t="s">
        <v>56</v>
      </c>
      <c r="AR181" s="462">
        <v>7350000</v>
      </c>
      <c r="AS181" s="410">
        <v>7350000</v>
      </c>
      <c r="AT181" s="96"/>
      <c r="AU181" s="410">
        <v>7350000</v>
      </c>
      <c r="AV181" s="410">
        <v>7350000</v>
      </c>
      <c r="AW181" s="96"/>
      <c r="AX181" s="96"/>
      <c r="AY181" s="96"/>
      <c r="AZ181" s="96"/>
      <c r="BA181" s="96"/>
      <c r="BB181" s="41"/>
      <c r="BC181" s="41"/>
      <c r="BD181" s="41"/>
      <c r="BE181" s="41"/>
      <c r="BF181" s="41"/>
      <c r="BG181" s="41"/>
      <c r="BH181" s="41"/>
      <c r="BI181" s="41"/>
      <c r="BJ181" s="41"/>
      <c r="BK181" s="41"/>
      <c r="BL181" s="41"/>
      <c r="BM181" s="41"/>
      <c r="BN181" s="41"/>
      <c r="BO181" s="41"/>
      <c r="BP181" s="41"/>
      <c r="BQ181" s="41"/>
      <c r="BR181" s="41"/>
      <c r="BS181" s="41"/>
      <c r="BT181" s="41"/>
      <c r="BU181" s="41"/>
      <c r="BV181" s="41"/>
      <c r="BW181" s="41"/>
      <c r="BX181" s="41"/>
      <c r="BY181" s="41"/>
      <c r="BZ181" s="41"/>
      <c r="CA181" s="41"/>
      <c r="CB181" s="41"/>
      <c r="CC181" s="41"/>
      <c r="CD181" s="41"/>
      <c r="CE181" s="41"/>
      <c r="CF181" s="41"/>
      <c r="CG181" s="41"/>
      <c r="CH181" s="41"/>
      <c r="CI181" s="41"/>
      <c r="CJ181" s="41"/>
      <c r="CK181" s="41"/>
      <c r="CL181" s="41"/>
      <c r="CM181" s="41"/>
      <c r="CN181" s="41"/>
      <c r="CO181" s="41"/>
      <c r="CP181" s="41"/>
      <c r="CQ181" s="41"/>
      <c r="CR181" s="41"/>
      <c r="CS181" s="41"/>
      <c r="CT181" s="41"/>
      <c r="CU181" s="41"/>
      <c r="CV181" s="41"/>
      <c r="CW181" s="41"/>
      <c r="CX181" s="41"/>
      <c r="CY181" s="41"/>
      <c r="CZ181" s="41"/>
      <c r="DA181" s="41"/>
      <c r="DB181" s="41"/>
      <c r="DC181" s="41"/>
      <c r="DD181" s="41"/>
      <c r="DE181" s="41"/>
      <c r="DF181" s="41"/>
      <c r="DG181" s="41"/>
      <c r="DH181" s="41"/>
      <c r="DI181" s="41"/>
      <c r="DJ181" s="41"/>
      <c r="DK181" s="41"/>
      <c r="DL181" s="41"/>
      <c r="DM181" s="41"/>
      <c r="DN181" s="41"/>
      <c r="DO181" s="41"/>
      <c r="DP181" s="41"/>
      <c r="DQ181" s="41"/>
      <c r="DR181" s="41"/>
      <c r="DS181" s="41"/>
      <c r="DT181" s="41"/>
      <c r="DU181" s="41"/>
      <c r="DV181" s="41"/>
      <c r="DW181" s="41"/>
      <c r="DX181" s="41"/>
      <c r="DY181" s="41"/>
      <c r="DZ181" s="41"/>
      <c r="EA181" s="41"/>
      <c r="EB181" s="41"/>
      <c r="EC181" s="41"/>
      <c r="ED181" s="41"/>
      <c r="EE181" s="41"/>
      <c r="EF181" s="41"/>
      <c r="EG181" s="41"/>
      <c r="EH181" s="41"/>
      <c r="EI181" s="41"/>
      <c r="EJ181" s="41"/>
      <c r="EK181" s="41"/>
      <c r="EL181" s="41"/>
      <c r="EM181" s="41"/>
      <c r="EN181" s="41"/>
      <c r="EO181" s="41"/>
      <c r="EP181" s="41"/>
      <c r="EQ181" s="41"/>
      <c r="ER181" s="41"/>
      <c r="ES181" s="41"/>
      <c r="ET181" s="41"/>
      <c r="EU181" s="41"/>
      <c r="EV181" s="41"/>
      <c r="EW181" s="41"/>
      <c r="EX181" s="41"/>
      <c r="EY181" s="41"/>
      <c r="EZ181" s="41"/>
      <c r="FA181" s="41"/>
      <c r="FB181" s="41"/>
      <c r="FC181" s="41"/>
      <c r="FD181" s="41"/>
      <c r="FE181" s="41"/>
      <c r="FF181" s="41"/>
      <c r="FG181" s="41"/>
      <c r="FH181" s="41"/>
      <c r="FI181" s="41"/>
      <c r="FJ181" s="41"/>
      <c r="FK181" s="41"/>
      <c r="FL181" s="41"/>
      <c r="FM181" s="41"/>
      <c r="FN181" s="41"/>
      <c r="FO181" s="41"/>
      <c r="FP181" s="41"/>
      <c r="FQ181" s="41"/>
      <c r="FR181" s="41"/>
      <c r="FS181" s="41"/>
      <c r="FT181" s="41"/>
      <c r="FU181" s="41"/>
      <c r="FV181" s="41"/>
      <c r="FW181" s="41"/>
      <c r="FX181" s="41"/>
      <c r="FY181" s="41"/>
      <c r="FZ181" s="41"/>
      <c r="GA181" s="41"/>
      <c r="GB181" s="41"/>
      <c r="GC181" s="41"/>
      <c r="GD181" s="41"/>
      <c r="GE181" s="41"/>
      <c r="GF181" s="41"/>
      <c r="GG181" s="41"/>
      <c r="GH181" s="41"/>
      <c r="GI181" s="41"/>
      <c r="GJ181" s="41"/>
      <c r="GK181" s="41"/>
      <c r="GL181" s="41"/>
      <c r="GM181" s="41"/>
      <c r="GN181" s="41"/>
      <c r="GO181" s="41"/>
      <c r="GP181" s="41"/>
      <c r="GQ181" s="41"/>
      <c r="GR181" s="41"/>
      <c r="GS181" s="41"/>
      <c r="GT181" s="41"/>
      <c r="GU181" s="41"/>
      <c r="GV181" s="41"/>
      <c r="GW181" s="41"/>
      <c r="GX181" s="41"/>
      <c r="GY181" s="41"/>
      <c r="GZ181" s="41"/>
      <c r="HA181" s="41"/>
      <c r="HB181" s="41"/>
      <c r="HC181" s="41"/>
      <c r="HD181" s="41"/>
      <c r="HE181" s="41"/>
      <c r="HF181" s="41"/>
      <c r="HG181" s="41"/>
      <c r="HH181" s="41"/>
      <c r="HI181" s="41"/>
      <c r="HJ181" s="41"/>
      <c r="HK181" s="41"/>
      <c r="HL181" s="41"/>
      <c r="HM181" s="41"/>
      <c r="HN181" s="41"/>
      <c r="HO181" s="41"/>
      <c r="HP181" s="41"/>
      <c r="HQ181" s="41"/>
      <c r="HR181" s="41"/>
      <c r="HS181" s="41"/>
      <c r="HT181" s="41"/>
      <c r="HU181" s="41"/>
      <c r="HV181" s="41"/>
      <c r="HW181" s="41"/>
      <c r="HX181" s="41"/>
      <c r="HY181" s="41"/>
      <c r="HZ181" s="41"/>
      <c r="IA181" s="41"/>
      <c r="IB181" s="41"/>
      <c r="IC181" s="41"/>
      <c r="ID181" s="41"/>
      <c r="IE181" s="41"/>
      <c r="IF181" s="41"/>
      <c r="IG181" s="41"/>
      <c r="IH181" s="41"/>
      <c r="II181" s="41"/>
      <c r="IJ181" s="41"/>
      <c r="IK181" s="41"/>
      <c r="IL181" s="41"/>
      <c r="IM181" s="41"/>
      <c r="IN181" s="41"/>
      <c r="IO181" s="41"/>
      <c r="IP181" s="41"/>
      <c r="IQ181" s="41"/>
      <c r="IR181" s="41"/>
      <c r="IS181" s="41"/>
      <c r="IT181" s="41"/>
      <c r="IU181" s="41"/>
      <c r="IV181" s="41"/>
      <c r="IW181" s="41"/>
      <c r="IX181" s="41"/>
      <c r="IY181" s="41"/>
      <c r="IZ181" s="41"/>
      <c r="JA181" s="41"/>
      <c r="JB181" s="41"/>
      <c r="JC181" s="41"/>
      <c r="JD181" s="41"/>
      <c r="JE181" s="41"/>
      <c r="JF181" s="41"/>
      <c r="JG181" s="41"/>
      <c r="JH181" s="41"/>
      <c r="JI181" s="41"/>
      <c r="JJ181" s="41"/>
      <c r="JK181" s="41"/>
      <c r="JL181" s="41"/>
      <c r="JM181" s="41"/>
      <c r="JN181" s="41"/>
    </row>
    <row r="182" spans="1:274" s="130" customFormat="1" ht="81.75" customHeight="1" x14ac:dyDescent="0.25">
      <c r="A182" s="223">
        <v>158</v>
      </c>
      <c r="B182" s="224" t="s">
        <v>818</v>
      </c>
      <c r="C182" s="227">
        <v>80101706</v>
      </c>
      <c r="D182" s="202" t="s">
        <v>778</v>
      </c>
      <c r="E182" s="227" t="s">
        <v>125</v>
      </c>
      <c r="F182" s="227">
        <v>1</v>
      </c>
      <c r="G182" s="225" t="s">
        <v>164</v>
      </c>
      <c r="H182" s="226">
        <v>9</v>
      </c>
      <c r="I182" s="227" t="s">
        <v>96</v>
      </c>
      <c r="J182" s="227" t="s">
        <v>684</v>
      </c>
      <c r="K182" s="227" t="s">
        <v>108</v>
      </c>
      <c r="L182" s="42">
        <v>39600000</v>
      </c>
      <c r="M182" s="42">
        <v>39600000</v>
      </c>
      <c r="N182" s="214" t="s">
        <v>81</v>
      </c>
      <c r="O182" s="214" t="s">
        <v>56</v>
      </c>
      <c r="P182" s="524" t="s">
        <v>126</v>
      </c>
      <c r="Q182" s="41"/>
      <c r="R182" s="124" t="s">
        <v>1108</v>
      </c>
      <c r="S182" s="124" t="s">
        <v>1109</v>
      </c>
      <c r="T182" s="25">
        <v>42475</v>
      </c>
      <c r="U182" s="186" t="s">
        <v>1110</v>
      </c>
      <c r="V182" s="127" t="s">
        <v>211</v>
      </c>
      <c r="W182" s="312">
        <v>31237500</v>
      </c>
      <c r="X182" s="96"/>
      <c r="Y182" s="92">
        <f t="shared" si="3"/>
        <v>31237500</v>
      </c>
      <c r="Z182" s="92">
        <v>31237500</v>
      </c>
      <c r="AA182" s="136" t="s">
        <v>1111</v>
      </c>
      <c r="AB182" s="136" t="s">
        <v>1112</v>
      </c>
      <c r="AC182" s="136" t="s">
        <v>224</v>
      </c>
      <c r="AD182" s="127" t="s">
        <v>1113</v>
      </c>
      <c r="AE182" s="136" t="s">
        <v>56</v>
      </c>
      <c r="AF182" s="136" t="s">
        <v>56</v>
      </c>
      <c r="AG182" s="136" t="s">
        <v>56</v>
      </c>
      <c r="AH182" s="120" t="s">
        <v>1114</v>
      </c>
      <c r="AI182" s="121">
        <v>42475</v>
      </c>
      <c r="AJ182" s="121">
        <v>42734</v>
      </c>
      <c r="AK182" s="136" t="s">
        <v>971</v>
      </c>
      <c r="AL182" s="92" t="s">
        <v>240</v>
      </c>
      <c r="AM182" s="461" t="s">
        <v>56</v>
      </c>
      <c r="AN182" s="461" t="s">
        <v>56</v>
      </c>
      <c r="AO182" s="461" t="s">
        <v>56</v>
      </c>
      <c r="AP182" s="461" t="s">
        <v>56</v>
      </c>
      <c r="AQ182" s="461" t="s">
        <v>56</v>
      </c>
      <c r="AR182" s="462">
        <v>3675000</v>
      </c>
      <c r="AS182" s="410">
        <v>3675000</v>
      </c>
      <c r="AT182" s="96"/>
      <c r="AU182" s="410">
        <v>3675000</v>
      </c>
      <c r="AV182" s="533" t="s">
        <v>1629</v>
      </c>
      <c r="AW182" s="96"/>
      <c r="AX182" s="96"/>
      <c r="AY182" s="96"/>
      <c r="AZ182" s="96"/>
      <c r="BA182" s="96"/>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41"/>
      <c r="CC182" s="41"/>
      <c r="CD182" s="41"/>
      <c r="CE182" s="41"/>
      <c r="CF182" s="41"/>
      <c r="CG182" s="41"/>
      <c r="CH182" s="41"/>
      <c r="CI182" s="41"/>
      <c r="CJ182" s="41"/>
      <c r="CK182" s="41"/>
      <c r="CL182" s="41"/>
      <c r="CM182" s="41"/>
      <c r="CN182" s="41"/>
      <c r="CO182" s="41"/>
      <c r="CP182" s="41"/>
      <c r="CQ182" s="41"/>
      <c r="CR182" s="41"/>
      <c r="CS182" s="41"/>
      <c r="CT182" s="41"/>
      <c r="CU182" s="41"/>
      <c r="CV182" s="41"/>
      <c r="CW182" s="41"/>
      <c r="CX182" s="41"/>
      <c r="CY182" s="41"/>
      <c r="CZ182" s="41"/>
      <c r="DA182" s="41"/>
      <c r="DB182" s="41"/>
      <c r="DC182" s="41"/>
      <c r="DD182" s="41"/>
      <c r="DE182" s="41"/>
      <c r="DF182" s="41"/>
      <c r="DG182" s="41"/>
      <c r="DH182" s="41"/>
      <c r="DI182" s="41"/>
      <c r="DJ182" s="41"/>
      <c r="DK182" s="41"/>
      <c r="DL182" s="41"/>
      <c r="DM182" s="41"/>
      <c r="DN182" s="41"/>
      <c r="DO182" s="41"/>
      <c r="DP182" s="41"/>
      <c r="DQ182" s="41"/>
      <c r="DR182" s="41"/>
      <c r="DS182" s="41"/>
      <c r="DT182" s="41"/>
      <c r="DU182" s="41"/>
      <c r="DV182" s="41"/>
      <c r="DW182" s="41"/>
      <c r="DX182" s="41"/>
      <c r="DY182" s="41"/>
      <c r="DZ182" s="41"/>
      <c r="EA182" s="41"/>
      <c r="EB182" s="41"/>
      <c r="EC182" s="41"/>
      <c r="ED182" s="41"/>
      <c r="EE182" s="41"/>
      <c r="EF182" s="41"/>
      <c r="EG182" s="41"/>
      <c r="EH182" s="41"/>
      <c r="EI182" s="41"/>
      <c r="EJ182" s="41"/>
      <c r="EK182" s="41"/>
      <c r="EL182" s="41"/>
      <c r="EM182" s="41"/>
      <c r="EN182" s="41"/>
      <c r="EO182" s="41"/>
      <c r="EP182" s="41"/>
      <c r="EQ182" s="41"/>
      <c r="ER182" s="41"/>
      <c r="ES182" s="41"/>
      <c r="ET182" s="41"/>
      <c r="EU182" s="41"/>
      <c r="EV182" s="41"/>
      <c r="EW182" s="41"/>
      <c r="EX182" s="41"/>
      <c r="EY182" s="41"/>
      <c r="EZ182" s="41"/>
      <c r="FA182" s="41"/>
      <c r="FB182" s="41"/>
      <c r="FC182" s="41"/>
      <c r="FD182" s="41"/>
      <c r="FE182" s="41"/>
      <c r="FF182" s="41"/>
      <c r="FG182" s="41"/>
      <c r="FH182" s="41"/>
      <c r="FI182" s="41"/>
      <c r="FJ182" s="41"/>
      <c r="FK182" s="41"/>
      <c r="FL182" s="41"/>
      <c r="FM182" s="41"/>
      <c r="FN182" s="41"/>
      <c r="FO182" s="41"/>
      <c r="FP182" s="41"/>
      <c r="FQ182" s="41"/>
      <c r="FR182" s="41"/>
      <c r="FS182" s="41"/>
      <c r="FT182" s="41"/>
      <c r="FU182" s="41"/>
      <c r="FV182" s="41"/>
      <c r="FW182" s="41"/>
      <c r="FX182" s="41"/>
      <c r="FY182" s="41"/>
      <c r="FZ182" s="41"/>
      <c r="GA182" s="41"/>
      <c r="GB182" s="41"/>
      <c r="GC182" s="41"/>
      <c r="GD182" s="41"/>
      <c r="GE182" s="41"/>
      <c r="GF182" s="41"/>
      <c r="GG182" s="41"/>
      <c r="GH182" s="41"/>
      <c r="GI182" s="41"/>
      <c r="GJ182" s="41"/>
      <c r="GK182" s="41"/>
      <c r="GL182" s="41"/>
      <c r="GM182" s="41"/>
      <c r="GN182" s="41"/>
      <c r="GO182" s="41"/>
      <c r="GP182" s="41"/>
      <c r="GQ182" s="41"/>
      <c r="GR182" s="41"/>
      <c r="GS182" s="41"/>
      <c r="GT182" s="41"/>
      <c r="GU182" s="41"/>
      <c r="GV182" s="41"/>
      <c r="GW182" s="41"/>
      <c r="GX182" s="41"/>
      <c r="GY182" s="41"/>
      <c r="GZ182" s="41"/>
      <c r="HA182" s="41"/>
      <c r="HB182" s="41"/>
      <c r="HC182" s="41"/>
      <c r="HD182" s="41"/>
      <c r="HE182" s="41"/>
      <c r="HF182" s="41"/>
      <c r="HG182" s="41"/>
      <c r="HH182" s="41"/>
      <c r="HI182" s="41"/>
      <c r="HJ182" s="41"/>
      <c r="HK182" s="41"/>
      <c r="HL182" s="41"/>
      <c r="HM182" s="41"/>
      <c r="HN182" s="41"/>
      <c r="HO182" s="41"/>
      <c r="HP182" s="41"/>
      <c r="HQ182" s="41"/>
      <c r="HR182" s="41"/>
      <c r="HS182" s="41"/>
      <c r="HT182" s="41"/>
      <c r="HU182" s="41"/>
      <c r="HV182" s="41"/>
      <c r="HW182" s="41"/>
      <c r="HX182" s="41"/>
      <c r="HY182" s="41"/>
      <c r="HZ182" s="41"/>
      <c r="IA182" s="41"/>
      <c r="IB182" s="41"/>
      <c r="IC182" s="41"/>
      <c r="ID182" s="41"/>
      <c r="IE182" s="41"/>
      <c r="IF182" s="41"/>
      <c r="IG182" s="41"/>
      <c r="IH182" s="41"/>
      <c r="II182" s="41"/>
      <c r="IJ182" s="41"/>
      <c r="IK182" s="41"/>
      <c r="IL182" s="41"/>
      <c r="IM182" s="41"/>
      <c r="IN182" s="41"/>
      <c r="IO182" s="41"/>
      <c r="IP182" s="41"/>
      <c r="IQ182" s="41"/>
      <c r="IR182" s="41"/>
      <c r="IS182" s="41"/>
      <c r="IT182" s="41"/>
      <c r="IU182" s="41"/>
      <c r="IV182" s="41"/>
      <c r="IW182" s="41"/>
      <c r="IX182" s="41"/>
      <c r="IY182" s="41"/>
      <c r="IZ182" s="41"/>
      <c r="JA182" s="41"/>
      <c r="JB182" s="41"/>
      <c r="JC182" s="41"/>
      <c r="JD182" s="41"/>
      <c r="JE182" s="41"/>
      <c r="JF182" s="41"/>
      <c r="JG182" s="41"/>
      <c r="JH182" s="41"/>
      <c r="JI182" s="41"/>
      <c r="JJ182" s="41"/>
      <c r="JK182" s="41"/>
      <c r="JL182" s="41"/>
      <c r="JM182" s="41"/>
      <c r="JN182" s="41"/>
    </row>
    <row r="183" spans="1:274" s="130" customFormat="1" ht="68.25" customHeight="1" x14ac:dyDescent="0.25">
      <c r="A183" s="223">
        <v>159</v>
      </c>
      <c r="B183" s="224" t="s">
        <v>818</v>
      </c>
      <c r="C183" s="227">
        <v>80101706</v>
      </c>
      <c r="D183" s="202" t="s">
        <v>1184</v>
      </c>
      <c r="E183" s="227" t="s">
        <v>125</v>
      </c>
      <c r="F183" s="227">
        <v>1</v>
      </c>
      <c r="G183" s="225" t="s">
        <v>164</v>
      </c>
      <c r="H183" s="226">
        <v>9</v>
      </c>
      <c r="I183" s="227" t="s">
        <v>96</v>
      </c>
      <c r="J183" s="227" t="s">
        <v>684</v>
      </c>
      <c r="K183" s="227" t="s">
        <v>108</v>
      </c>
      <c r="L183" s="42">
        <v>55250000</v>
      </c>
      <c r="M183" s="185">
        <v>55250000</v>
      </c>
      <c r="N183" s="214" t="s">
        <v>81</v>
      </c>
      <c r="O183" s="214" t="s">
        <v>56</v>
      </c>
      <c r="P183" s="21" t="s">
        <v>126</v>
      </c>
      <c r="Q183" s="41"/>
      <c r="R183" s="124" t="s">
        <v>1185</v>
      </c>
      <c r="S183" s="124" t="s">
        <v>1186</v>
      </c>
      <c r="T183" s="25">
        <v>42478</v>
      </c>
      <c r="U183" s="186" t="s">
        <v>1187</v>
      </c>
      <c r="V183" s="127" t="s">
        <v>211</v>
      </c>
      <c r="W183" s="312">
        <v>55250000</v>
      </c>
      <c r="X183" s="96"/>
      <c r="Y183" s="92">
        <f t="shared" si="3"/>
        <v>55250000</v>
      </c>
      <c r="Z183" s="92">
        <v>55250000</v>
      </c>
      <c r="AA183" s="136" t="s">
        <v>1188</v>
      </c>
      <c r="AB183" s="136" t="s">
        <v>1189</v>
      </c>
      <c r="AC183" s="136" t="s">
        <v>224</v>
      </c>
      <c r="AD183" s="127" t="s">
        <v>1190</v>
      </c>
      <c r="AE183" s="136" t="s">
        <v>56</v>
      </c>
      <c r="AF183" s="136" t="s">
        <v>56</v>
      </c>
      <c r="AG183" s="136" t="s">
        <v>56</v>
      </c>
      <c r="AH183" s="120" t="s">
        <v>1191</v>
      </c>
      <c r="AI183" s="121">
        <v>42478</v>
      </c>
      <c r="AJ183" s="121">
        <v>42734</v>
      </c>
      <c r="AK183" s="136" t="s">
        <v>971</v>
      </c>
      <c r="AL183" s="92" t="s">
        <v>240</v>
      </c>
      <c r="AM183" s="461" t="s">
        <v>56</v>
      </c>
      <c r="AN183" s="461" t="s">
        <v>56</v>
      </c>
      <c r="AO183" s="461" t="s">
        <v>56</v>
      </c>
      <c r="AP183" s="461" t="s">
        <v>56</v>
      </c>
      <c r="AQ183" s="461" t="s">
        <v>56</v>
      </c>
      <c r="AR183" s="462">
        <v>6500000</v>
      </c>
      <c r="AS183" s="410">
        <v>6500000</v>
      </c>
      <c r="AT183" s="96"/>
      <c r="AU183" s="410">
        <v>6500000</v>
      </c>
      <c r="AV183" s="96"/>
      <c r="AW183" s="96"/>
      <c r="AX183" s="96"/>
      <c r="AY183" s="96"/>
      <c r="AZ183" s="96"/>
      <c r="BA183" s="96"/>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c r="BY183" s="41"/>
      <c r="BZ183" s="41"/>
      <c r="CA183" s="41"/>
      <c r="CB183" s="41"/>
      <c r="CC183" s="41"/>
      <c r="CD183" s="41"/>
      <c r="CE183" s="41"/>
      <c r="CF183" s="41"/>
      <c r="CG183" s="41"/>
      <c r="CH183" s="41"/>
      <c r="CI183" s="41"/>
      <c r="CJ183" s="41"/>
      <c r="CK183" s="41"/>
      <c r="CL183" s="41"/>
      <c r="CM183" s="41"/>
      <c r="CN183" s="41"/>
      <c r="CO183" s="41"/>
      <c r="CP183" s="41"/>
      <c r="CQ183" s="41"/>
      <c r="CR183" s="41"/>
      <c r="CS183" s="41"/>
      <c r="CT183" s="41"/>
      <c r="CU183" s="41"/>
      <c r="CV183" s="41"/>
      <c r="CW183" s="41"/>
      <c r="CX183" s="41"/>
      <c r="CY183" s="41"/>
      <c r="CZ183" s="41"/>
      <c r="DA183" s="41"/>
      <c r="DB183" s="41"/>
      <c r="DC183" s="41"/>
      <c r="DD183" s="41"/>
      <c r="DE183" s="41"/>
      <c r="DF183" s="41"/>
      <c r="DG183" s="41"/>
      <c r="DH183" s="41"/>
      <c r="DI183" s="41"/>
      <c r="DJ183" s="41"/>
      <c r="DK183" s="41"/>
      <c r="DL183" s="41"/>
      <c r="DM183" s="41"/>
      <c r="DN183" s="41"/>
      <c r="DO183" s="41"/>
      <c r="DP183" s="41"/>
      <c r="DQ183" s="41"/>
      <c r="DR183" s="41"/>
      <c r="DS183" s="41"/>
      <c r="DT183" s="41"/>
      <c r="DU183" s="41"/>
      <c r="DV183" s="41"/>
      <c r="DW183" s="41"/>
      <c r="DX183" s="41"/>
      <c r="DY183" s="41"/>
      <c r="DZ183" s="41"/>
      <c r="EA183" s="41"/>
      <c r="EB183" s="41"/>
      <c r="EC183" s="41"/>
      <c r="ED183" s="41"/>
      <c r="EE183" s="41"/>
      <c r="EF183" s="41"/>
      <c r="EG183" s="41"/>
      <c r="EH183" s="41"/>
      <c r="EI183" s="41"/>
      <c r="EJ183" s="41"/>
      <c r="EK183" s="41"/>
      <c r="EL183" s="41"/>
      <c r="EM183" s="41"/>
      <c r="EN183" s="41"/>
      <c r="EO183" s="41"/>
      <c r="EP183" s="41"/>
      <c r="EQ183" s="41"/>
      <c r="ER183" s="41"/>
      <c r="ES183" s="41"/>
      <c r="ET183" s="41"/>
      <c r="EU183" s="41"/>
      <c r="EV183" s="41"/>
      <c r="EW183" s="41"/>
      <c r="EX183" s="41"/>
      <c r="EY183" s="41"/>
      <c r="EZ183" s="41"/>
      <c r="FA183" s="41"/>
      <c r="FB183" s="41"/>
      <c r="FC183" s="41"/>
      <c r="FD183" s="41"/>
      <c r="FE183" s="41"/>
      <c r="FF183" s="41"/>
      <c r="FG183" s="41"/>
      <c r="FH183" s="41"/>
      <c r="FI183" s="41"/>
      <c r="FJ183" s="41"/>
      <c r="FK183" s="41"/>
      <c r="FL183" s="41"/>
      <c r="FM183" s="41"/>
      <c r="FN183" s="41"/>
      <c r="FO183" s="41"/>
      <c r="FP183" s="41"/>
      <c r="FQ183" s="41"/>
      <c r="FR183" s="41"/>
      <c r="FS183" s="41"/>
      <c r="FT183" s="41"/>
      <c r="FU183" s="41"/>
      <c r="FV183" s="41"/>
      <c r="FW183" s="41"/>
      <c r="FX183" s="41"/>
      <c r="FY183" s="41"/>
      <c r="FZ183" s="41"/>
      <c r="GA183" s="41"/>
      <c r="GB183" s="41"/>
      <c r="GC183" s="41"/>
      <c r="GD183" s="41"/>
      <c r="GE183" s="41"/>
      <c r="GF183" s="41"/>
      <c r="GG183" s="41"/>
      <c r="GH183" s="41"/>
      <c r="GI183" s="41"/>
      <c r="GJ183" s="41"/>
      <c r="GK183" s="41"/>
      <c r="GL183" s="41"/>
      <c r="GM183" s="41"/>
      <c r="GN183" s="41"/>
      <c r="GO183" s="41"/>
      <c r="GP183" s="41"/>
      <c r="GQ183" s="41"/>
      <c r="GR183" s="41"/>
      <c r="GS183" s="41"/>
      <c r="GT183" s="41"/>
      <c r="GU183" s="41"/>
      <c r="GV183" s="41"/>
      <c r="GW183" s="41"/>
      <c r="GX183" s="41"/>
      <c r="GY183" s="41"/>
      <c r="GZ183" s="41"/>
      <c r="HA183" s="41"/>
      <c r="HB183" s="41"/>
      <c r="HC183" s="41"/>
      <c r="HD183" s="41"/>
      <c r="HE183" s="41"/>
      <c r="HF183" s="41"/>
      <c r="HG183" s="41"/>
      <c r="HH183" s="41"/>
      <c r="HI183" s="41"/>
      <c r="HJ183" s="41"/>
      <c r="HK183" s="41"/>
      <c r="HL183" s="41"/>
      <c r="HM183" s="41"/>
      <c r="HN183" s="41"/>
      <c r="HO183" s="41"/>
      <c r="HP183" s="41"/>
      <c r="HQ183" s="41"/>
      <c r="HR183" s="41"/>
      <c r="HS183" s="41"/>
      <c r="HT183" s="41"/>
      <c r="HU183" s="41"/>
      <c r="HV183" s="41"/>
      <c r="HW183" s="41"/>
      <c r="HX183" s="41"/>
      <c r="HY183" s="41"/>
      <c r="HZ183" s="41"/>
      <c r="IA183" s="41"/>
      <c r="IB183" s="41"/>
      <c r="IC183" s="41"/>
      <c r="ID183" s="41"/>
      <c r="IE183" s="41"/>
      <c r="IF183" s="41"/>
      <c r="IG183" s="41"/>
      <c r="IH183" s="41"/>
      <c r="II183" s="41"/>
      <c r="IJ183" s="41"/>
      <c r="IK183" s="41"/>
      <c r="IL183" s="41"/>
      <c r="IM183" s="41"/>
      <c r="IN183" s="41"/>
      <c r="IO183" s="41"/>
      <c r="IP183" s="41"/>
      <c r="IQ183" s="41"/>
      <c r="IR183" s="41"/>
      <c r="IS183" s="41"/>
      <c r="IT183" s="41"/>
      <c r="IU183" s="41"/>
      <c r="IV183" s="41"/>
      <c r="IW183" s="41"/>
      <c r="IX183" s="41"/>
      <c r="IY183" s="41"/>
      <c r="IZ183" s="41"/>
      <c r="JA183" s="41"/>
      <c r="JB183" s="41"/>
      <c r="JC183" s="41"/>
      <c r="JD183" s="41"/>
      <c r="JE183" s="41"/>
      <c r="JF183" s="41"/>
      <c r="JG183" s="41"/>
      <c r="JH183" s="41"/>
      <c r="JI183" s="41"/>
      <c r="JJ183" s="41"/>
      <c r="JK183" s="41"/>
      <c r="JL183" s="41"/>
      <c r="JM183" s="41"/>
      <c r="JN183" s="41"/>
    </row>
    <row r="184" spans="1:274" s="130" customFormat="1" ht="86.25" customHeight="1" x14ac:dyDescent="0.25">
      <c r="A184" s="223">
        <v>160</v>
      </c>
      <c r="B184" s="224" t="s">
        <v>818</v>
      </c>
      <c r="C184" s="227">
        <v>80101706</v>
      </c>
      <c r="D184" s="202" t="s">
        <v>779</v>
      </c>
      <c r="E184" s="227" t="s">
        <v>125</v>
      </c>
      <c r="F184" s="227">
        <v>1</v>
      </c>
      <c r="G184" s="225" t="s">
        <v>161</v>
      </c>
      <c r="H184" s="226">
        <v>9</v>
      </c>
      <c r="I184" s="227" t="s">
        <v>96</v>
      </c>
      <c r="J184" s="227" t="s">
        <v>684</v>
      </c>
      <c r="K184" s="227" t="s">
        <v>108</v>
      </c>
      <c r="L184" s="42">
        <v>27000000</v>
      </c>
      <c r="M184" s="185">
        <v>27000000</v>
      </c>
      <c r="N184" s="214" t="s">
        <v>81</v>
      </c>
      <c r="O184" s="214" t="s">
        <v>56</v>
      </c>
      <c r="P184" s="522" t="s">
        <v>126</v>
      </c>
      <c r="Q184" s="41"/>
      <c r="R184" s="124" t="s">
        <v>972</v>
      </c>
      <c r="S184" s="124" t="s">
        <v>973</v>
      </c>
      <c r="T184" s="25">
        <v>42461</v>
      </c>
      <c r="U184" s="186" t="s">
        <v>974</v>
      </c>
      <c r="V184" s="127" t="s">
        <v>211</v>
      </c>
      <c r="W184" s="312">
        <v>26200000</v>
      </c>
      <c r="X184" s="96"/>
      <c r="Y184" s="92">
        <f t="shared" si="3"/>
        <v>26200000</v>
      </c>
      <c r="Z184" s="92">
        <v>26200000</v>
      </c>
      <c r="AA184" s="136" t="s">
        <v>975</v>
      </c>
      <c r="AB184" s="127" t="s">
        <v>976</v>
      </c>
      <c r="AC184" s="127" t="s">
        <v>224</v>
      </c>
      <c r="AD184" s="127" t="s">
        <v>977</v>
      </c>
      <c r="AE184" s="127" t="s">
        <v>56</v>
      </c>
      <c r="AF184" s="127" t="s">
        <v>56</v>
      </c>
      <c r="AG184" s="127" t="s">
        <v>56</v>
      </c>
      <c r="AH184" s="320" t="s">
        <v>978</v>
      </c>
      <c r="AI184" s="321">
        <v>42461</v>
      </c>
      <c r="AJ184" s="321">
        <v>42726</v>
      </c>
      <c r="AK184" s="127" t="s">
        <v>971</v>
      </c>
      <c r="AL184" s="498" t="s">
        <v>240</v>
      </c>
      <c r="AM184" s="461" t="s">
        <v>56</v>
      </c>
      <c r="AN184" s="461" t="s">
        <v>56</v>
      </c>
      <c r="AO184" s="461" t="s">
        <v>56</v>
      </c>
      <c r="AP184" s="461" t="s">
        <v>56</v>
      </c>
      <c r="AQ184" s="461" t="s">
        <v>56</v>
      </c>
      <c r="AR184" s="462">
        <v>3000000</v>
      </c>
      <c r="AS184" s="462">
        <v>3000000</v>
      </c>
      <c r="AT184" s="461" t="s">
        <v>56</v>
      </c>
      <c r="AU184" s="462">
        <v>3000000</v>
      </c>
      <c r="AV184" s="462">
        <v>3000000</v>
      </c>
      <c r="AW184" s="96"/>
      <c r="AX184" s="96"/>
      <c r="AY184" s="96"/>
      <c r="AZ184" s="96"/>
      <c r="BA184" s="96"/>
      <c r="BB184" s="41"/>
      <c r="BC184" s="41"/>
      <c r="BD184" s="41"/>
      <c r="BE184" s="41"/>
      <c r="BF184" s="41"/>
      <c r="BG184" s="41"/>
      <c r="BH184" s="41"/>
      <c r="BI184" s="41"/>
      <c r="BJ184" s="41"/>
      <c r="BK184" s="41"/>
      <c r="BL184" s="41"/>
      <c r="BM184" s="41"/>
      <c r="BN184" s="41"/>
      <c r="BO184" s="41"/>
      <c r="BP184" s="41"/>
      <c r="BQ184" s="41"/>
      <c r="BR184" s="41"/>
      <c r="BS184" s="41"/>
      <c r="BT184" s="41"/>
      <c r="BU184" s="41"/>
      <c r="BV184" s="41"/>
      <c r="BW184" s="41"/>
      <c r="BX184" s="41"/>
      <c r="BY184" s="41"/>
      <c r="BZ184" s="41"/>
      <c r="CA184" s="41"/>
      <c r="CB184" s="41"/>
      <c r="CC184" s="41"/>
      <c r="CD184" s="41"/>
      <c r="CE184" s="41"/>
      <c r="CF184" s="41"/>
      <c r="CG184" s="41"/>
      <c r="CH184" s="41"/>
      <c r="CI184" s="41"/>
      <c r="CJ184" s="41"/>
      <c r="CK184" s="41"/>
      <c r="CL184" s="41"/>
      <c r="CM184" s="41"/>
      <c r="CN184" s="41"/>
      <c r="CO184" s="41"/>
      <c r="CP184" s="41"/>
      <c r="CQ184" s="41"/>
      <c r="CR184" s="41"/>
      <c r="CS184" s="41"/>
      <c r="CT184" s="41"/>
      <c r="CU184" s="41"/>
      <c r="CV184" s="41"/>
      <c r="CW184" s="41"/>
      <c r="CX184" s="41"/>
      <c r="CY184" s="41"/>
      <c r="CZ184" s="41"/>
      <c r="DA184" s="41"/>
      <c r="DB184" s="41"/>
      <c r="DC184" s="41"/>
      <c r="DD184" s="41"/>
      <c r="DE184" s="41"/>
      <c r="DF184" s="41"/>
      <c r="DG184" s="41"/>
      <c r="DH184" s="41"/>
      <c r="DI184" s="41"/>
      <c r="DJ184" s="41"/>
      <c r="DK184" s="41"/>
      <c r="DL184" s="41"/>
      <c r="DM184" s="41"/>
      <c r="DN184" s="41"/>
      <c r="DO184" s="41"/>
      <c r="DP184" s="41"/>
      <c r="DQ184" s="41"/>
      <c r="DR184" s="41"/>
      <c r="DS184" s="41"/>
      <c r="DT184" s="41"/>
      <c r="DU184" s="41"/>
      <c r="DV184" s="41"/>
      <c r="DW184" s="41"/>
      <c r="DX184" s="41"/>
      <c r="DY184" s="41"/>
      <c r="DZ184" s="41"/>
      <c r="EA184" s="41"/>
      <c r="EB184" s="41"/>
      <c r="EC184" s="41"/>
      <c r="ED184" s="41"/>
      <c r="EE184" s="41"/>
      <c r="EF184" s="41"/>
      <c r="EG184" s="41"/>
      <c r="EH184" s="41"/>
      <c r="EI184" s="41"/>
      <c r="EJ184" s="41"/>
      <c r="EK184" s="41"/>
      <c r="EL184" s="41"/>
      <c r="EM184" s="41"/>
      <c r="EN184" s="41"/>
      <c r="EO184" s="41"/>
      <c r="EP184" s="41"/>
      <c r="EQ184" s="41"/>
      <c r="ER184" s="41"/>
      <c r="ES184" s="41"/>
      <c r="ET184" s="41"/>
      <c r="EU184" s="41"/>
      <c r="EV184" s="41"/>
      <c r="EW184" s="41"/>
      <c r="EX184" s="41"/>
      <c r="EY184" s="41"/>
      <c r="EZ184" s="41"/>
      <c r="FA184" s="41"/>
      <c r="FB184" s="41"/>
      <c r="FC184" s="41"/>
      <c r="FD184" s="41"/>
      <c r="FE184" s="41"/>
      <c r="FF184" s="41"/>
      <c r="FG184" s="41"/>
      <c r="FH184" s="41"/>
      <c r="FI184" s="41"/>
      <c r="FJ184" s="41"/>
      <c r="FK184" s="41"/>
      <c r="FL184" s="41"/>
      <c r="FM184" s="41"/>
      <c r="FN184" s="41"/>
      <c r="FO184" s="41"/>
      <c r="FP184" s="41"/>
      <c r="FQ184" s="41"/>
      <c r="FR184" s="41"/>
      <c r="FS184" s="41"/>
      <c r="FT184" s="41"/>
      <c r="FU184" s="41"/>
      <c r="FV184" s="41"/>
      <c r="FW184" s="41"/>
      <c r="FX184" s="41"/>
      <c r="FY184" s="41"/>
      <c r="FZ184" s="41"/>
      <c r="GA184" s="41"/>
      <c r="GB184" s="41"/>
      <c r="GC184" s="41"/>
      <c r="GD184" s="41"/>
      <c r="GE184" s="41"/>
      <c r="GF184" s="41"/>
      <c r="GG184" s="41"/>
      <c r="GH184" s="41"/>
      <c r="GI184" s="41"/>
      <c r="GJ184" s="41"/>
      <c r="GK184" s="41"/>
      <c r="GL184" s="41"/>
      <c r="GM184" s="41"/>
      <c r="GN184" s="41"/>
      <c r="GO184" s="41"/>
      <c r="GP184" s="41"/>
      <c r="GQ184" s="41"/>
      <c r="GR184" s="41"/>
      <c r="GS184" s="41"/>
      <c r="GT184" s="41"/>
      <c r="GU184" s="41"/>
      <c r="GV184" s="41"/>
      <c r="GW184" s="41"/>
      <c r="GX184" s="41"/>
      <c r="GY184" s="41"/>
      <c r="GZ184" s="41"/>
      <c r="HA184" s="41"/>
      <c r="HB184" s="41"/>
      <c r="HC184" s="41"/>
      <c r="HD184" s="41"/>
      <c r="HE184" s="41"/>
      <c r="HF184" s="41"/>
      <c r="HG184" s="41"/>
      <c r="HH184" s="41"/>
      <c r="HI184" s="41"/>
      <c r="HJ184" s="41"/>
      <c r="HK184" s="41"/>
      <c r="HL184" s="41"/>
      <c r="HM184" s="41"/>
      <c r="HN184" s="41"/>
      <c r="HO184" s="41"/>
      <c r="HP184" s="41"/>
      <c r="HQ184" s="41"/>
      <c r="HR184" s="41"/>
      <c r="HS184" s="41"/>
      <c r="HT184" s="41"/>
      <c r="HU184" s="41"/>
      <c r="HV184" s="41"/>
      <c r="HW184" s="41"/>
      <c r="HX184" s="41"/>
      <c r="HY184" s="41"/>
      <c r="HZ184" s="41"/>
      <c r="IA184" s="41"/>
      <c r="IB184" s="41"/>
      <c r="IC184" s="41"/>
      <c r="ID184" s="41"/>
      <c r="IE184" s="41"/>
      <c r="IF184" s="41"/>
      <c r="IG184" s="41"/>
      <c r="IH184" s="41"/>
      <c r="II184" s="41"/>
      <c r="IJ184" s="41"/>
      <c r="IK184" s="41"/>
      <c r="IL184" s="41"/>
      <c r="IM184" s="41"/>
      <c r="IN184" s="41"/>
      <c r="IO184" s="41"/>
      <c r="IP184" s="41"/>
      <c r="IQ184" s="41"/>
      <c r="IR184" s="41"/>
      <c r="IS184" s="41"/>
      <c r="IT184" s="41"/>
      <c r="IU184" s="41"/>
      <c r="IV184" s="41"/>
      <c r="IW184" s="41"/>
      <c r="IX184" s="41"/>
      <c r="IY184" s="41"/>
      <c r="IZ184" s="41"/>
      <c r="JA184" s="41"/>
      <c r="JB184" s="41"/>
      <c r="JC184" s="41"/>
      <c r="JD184" s="41"/>
      <c r="JE184" s="41"/>
      <c r="JF184" s="41"/>
      <c r="JG184" s="41"/>
      <c r="JH184" s="41"/>
      <c r="JI184" s="41"/>
      <c r="JJ184" s="41"/>
      <c r="JK184" s="41"/>
      <c r="JL184" s="41"/>
      <c r="JM184" s="41"/>
      <c r="JN184" s="41"/>
    </row>
    <row r="185" spans="1:274" s="130" customFormat="1" ht="84" customHeight="1" x14ac:dyDescent="0.25">
      <c r="A185" s="223">
        <v>161</v>
      </c>
      <c r="B185" s="224" t="s">
        <v>818</v>
      </c>
      <c r="C185" s="227">
        <v>80101706</v>
      </c>
      <c r="D185" s="202" t="s">
        <v>780</v>
      </c>
      <c r="E185" s="227" t="s">
        <v>125</v>
      </c>
      <c r="F185" s="227">
        <v>1</v>
      </c>
      <c r="G185" s="225" t="s">
        <v>164</v>
      </c>
      <c r="H185" s="226">
        <v>8</v>
      </c>
      <c r="I185" s="227" t="s">
        <v>96</v>
      </c>
      <c r="J185" s="227" t="s">
        <v>684</v>
      </c>
      <c r="K185" s="227" t="s">
        <v>108</v>
      </c>
      <c r="L185" s="42">
        <v>29400000</v>
      </c>
      <c r="M185" s="42">
        <v>29400000</v>
      </c>
      <c r="N185" s="214" t="s">
        <v>81</v>
      </c>
      <c r="O185" s="214" t="s">
        <v>56</v>
      </c>
      <c r="P185" s="524" t="s">
        <v>126</v>
      </c>
      <c r="Q185" s="41"/>
      <c r="R185" s="124" t="s">
        <v>1271</v>
      </c>
      <c r="S185" s="124" t="s">
        <v>1272</v>
      </c>
      <c r="T185" s="25">
        <v>42488</v>
      </c>
      <c r="U185" s="186" t="s">
        <v>1273</v>
      </c>
      <c r="V185" s="127" t="s">
        <v>211</v>
      </c>
      <c r="W185" s="312">
        <v>29400000</v>
      </c>
      <c r="X185" s="96"/>
      <c r="Y185" s="92">
        <f t="shared" si="3"/>
        <v>29400000</v>
      </c>
      <c r="Z185" s="92">
        <v>29400000</v>
      </c>
      <c r="AA185" s="136" t="s">
        <v>1274</v>
      </c>
      <c r="AB185" s="136" t="s">
        <v>1275</v>
      </c>
      <c r="AC185" s="136" t="s">
        <v>224</v>
      </c>
      <c r="AD185" s="127" t="s">
        <v>1276</v>
      </c>
      <c r="AE185" s="136" t="s">
        <v>56</v>
      </c>
      <c r="AF185" s="136" t="s">
        <v>56</v>
      </c>
      <c r="AG185" s="136" t="s">
        <v>56</v>
      </c>
      <c r="AH185" s="120" t="s">
        <v>1251</v>
      </c>
      <c r="AI185" s="121">
        <v>42488</v>
      </c>
      <c r="AJ185" s="121">
        <v>42640</v>
      </c>
      <c r="AK185" s="136" t="s">
        <v>1277</v>
      </c>
      <c r="AL185" s="92" t="s">
        <v>240</v>
      </c>
      <c r="AM185" s="461" t="s">
        <v>56</v>
      </c>
      <c r="AN185" s="461" t="s">
        <v>56</v>
      </c>
      <c r="AO185" s="461" t="s">
        <v>56</v>
      </c>
      <c r="AP185" s="461" t="s">
        <v>56</v>
      </c>
      <c r="AQ185" s="461" t="s">
        <v>56</v>
      </c>
      <c r="AR185" s="462">
        <v>3675000</v>
      </c>
      <c r="AS185" s="462">
        <v>3675000</v>
      </c>
      <c r="AT185" s="96"/>
      <c r="AU185" s="462">
        <v>3675000</v>
      </c>
      <c r="AV185" s="96"/>
      <c r="AW185" s="96"/>
      <c r="AX185" s="96"/>
      <c r="AY185" s="96"/>
      <c r="AZ185" s="96"/>
      <c r="BA185" s="96"/>
      <c r="BB185" s="41"/>
      <c r="BC185" s="41"/>
      <c r="BD185" s="41"/>
      <c r="BE185" s="41"/>
      <c r="BF185" s="41"/>
      <c r="BG185" s="41"/>
      <c r="BH185" s="41"/>
      <c r="BI185" s="41"/>
      <c r="BJ185" s="41"/>
      <c r="BK185" s="41"/>
      <c r="BL185" s="41"/>
      <c r="BM185" s="41"/>
      <c r="BN185" s="41"/>
      <c r="BO185" s="41"/>
      <c r="BP185" s="41"/>
      <c r="BQ185" s="41"/>
      <c r="BR185" s="41"/>
      <c r="BS185" s="41"/>
      <c r="BT185" s="41"/>
      <c r="BU185" s="41"/>
      <c r="BV185" s="41"/>
      <c r="BW185" s="41"/>
      <c r="BX185" s="41"/>
      <c r="BY185" s="41"/>
      <c r="BZ185" s="41"/>
      <c r="CA185" s="41"/>
      <c r="CB185" s="41"/>
      <c r="CC185" s="41"/>
      <c r="CD185" s="41"/>
      <c r="CE185" s="41"/>
      <c r="CF185" s="41"/>
      <c r="CG185" s="41"/>
      <c r="CH185" s="41"/>
      <c r="CI185" s="41"/>
      <c r="CJ185" s="41"/>
      <c r="CK185" s="41"/>
      <c r="CL185" s="41"/>
      <c r="CM185" s="41"/>
      <c r="CN185" s="41"/>
      <c r="CO185" s="41"/>
      <c r="CP185" s="41"/>
      <c r="CQ185" s="41"/>
      <c r="CR185" s="41"/>
      <c r="CS185" s="41"/>
      <c r="CT185" s="41"/>
      <c r="CU185" s="41"/>
      <c r="CV185" s="41"/>
      <c r="CW185" s="41"/>
      <c r="CX185" s="41"/>
      <c r="CY185" s="41"/>
      <c r="CZ185" s="41"/>
      <c r="DA185" s="41"/>
      <c r="DB185" s="41"/>
      <c r="DC185" s="41"/>
      <c r="DD185" s="41"/>
      <c r="DE185" s="41"/>
      <c r="DF185" s="41"/>
      <c r="DG185" s="41"/>
      <c r="DH185" s="41"/>
      <c r="DI185" s="41"/>
      <c r="DJ185" s="41"/>
      <c r="DK185" s="41"/>
      <c r="DL185" s="41"/>
      <c r="DM185" s="41"/>
      <c r="DN185" s="41"/>
      <c r="DO185" s="41"/>
      <c r="DP185" s="41"/>
      <c r="DQ185" s="41"/>
      <c r="DR185" s="41"/>
      <c r="DS185" s="41"/>
      <c r="DT185" s="41"/>
      <c r="DU185" s="41"/>
      <c r="DV185" s="41"/>
      <c r="DW185" s="41"/>
      <c r="DX185" s="41"/>
      <c r="DY185" s="41"/>
      <c r="DZ185" s="41"/>
      <c r="EA185" s="41"/>
      <c r="EB185" s="41"/>
      <c r="EC185" s="41"/>
      <c r="ED185" s="41"/>
      <c r="EE185" s="41"/>
      <c r="EF185" s="41"/>
      <c r="EG185" s="41"/>
      <c r="EH185" s="41"/>
      <c r="EI185" s="41"/>
      <c r="EJ185" s="41"/>
      <c r="EK185" s="41"/>
      <c r="EL185" s="41"/>
      <c r="EM185" s="41"/>
      <c r="EN185" s="41"/>
      <c r="EO185" s="41"/>
      <c r="EP185" s="41"/>
      <c r="EQ185" s="41"/>
      <c r="ER185" s="41"/>
      <c r="ES185" s="41"/>
      <c r="ET185" s="41"/>
      <c r="EU185" s="41"/>
      <c r="EV185" s="41"/>
      <c r="EW185" s="41"/>
      <c r="EX185" s="41"/>
      <c r="EY185" s="41"/>
      <c r="EZ185" s="41"/>
      <c r="FA185" s="41"/>
      <c r="FB185" s="41"/>
      <c r="FC185" s="41"/>
      <c r="FD185" s="41"/>
      <c r="FE185" s="41"/>
      <c r="FF185" s="41"/>
      <c r="FG185" s="41"/>
      <c r="FH185" s="41"/>
      <c r="FI185" s="41"/>
      <c r="FJ185" s="41"/>
      <c r="FK185" s="41"/>
      <c r="FL185" s="41"/>
      <c r="FM185" s="41"/>
      <c r="FN185" s="41"/>
      <c r="FO185" s="41"/>
      <c r="FP185" s="41"/>
      <c r="FQ185" s="41"/>
      <c r="FR185" s="41"/>
      <c r="FS185" s="41"/>
      <c r="FT185" s="41"/>
      <c r="FU185" s="41"/>
      <c r="FV185" s="41"/>
      <c r="FW185" s="41"/>
      <c r="FX185" s="41"/>
      <c r="FY185" s="41"/>
      <c r="FZ185" s="41"/>
      <c r="GA185" s="41"/>
      <c r="GB185" s="41"/>
      <c r="GC185" s="41"/>
      <c r="GD185" s="41"/>
      <c r="GE185" s="41"/>
      <c r="GF185" s="41"/>
      <c r="GG185" s="41"/>
      <c r="GH185" s="41"/>
      <c r="GI185" s="41"/>
      <c r="GJ185" s="41"/>
      <c r="GK185" s="41"/>
      <c r="GL185" s="41"/>
      <c r="GM185" s="41"/>
      <c r="GN185" s="41"/>
      <c r="GO185" s="41"/>
      <c r="GP185" s="41"/>
      <c r="GQ185" s="41"/>
      <c r="GR185" s="41"/>
      <c r="GS185" s="41"/>
      <c r="GT185" s="41"/>
      <c r="GU185" s="41"/>
      <c r="GV185" s="41"/>
      <c r="GW185" s="41"/>
      <c r="GX185" s="41"/>
      <c r="GY185" s="41"/>
      <c r="GZ185" s="41"/>
      <c r="HA185" s="41"/>
      <c r="HB185" s="41"/>
      <c r="HC185" s="41"/>
      <c r="HD185" s="41"/>
      <c r="HE185" s="41"/>
      <c r="HF185" s="41"/>
      <c r="HG185" s="41"/>
      <c r="HH185" s="41"/>
      <c r="HI185" s="41"/>
      <c r="HJ185" s="41"/>
      <c r="HK185" s="41"/>
      <c r="HL185" s="41"/>
      <c r="HM185" s="41"/>
      <c r="HN185" s="41"/>
      <c r="HO185" s="41"/>
      <c r="HP185" s="41"/>
      <c r="HQ185" s="41"/>
      <c r="HR185" s="41"/>
      <c r="HS185" s="41"/>
      <c r="HT185" s="41"/>
      <c r="HU185" s="41"/>
      <c r="HV185" s="41"/>
      <c r="HW185" s="41"/>
      <c r="HX185" s="41"/>
      <c r="HY185" s="41"/>
      <c r="HZ185" s="41"/>
      <c r="IA185" s="41"/>
      <c r="IB185" s="41"/>
      <c r="IC185" s="41"/>
      <c r="ID185" s="41"/>
      <c r="IE185" s="41"/>
      <c r="IF185" s="41"/>
      <c r="IG185" s="41"/>
      <c r="IH185" s="41"/>
      <c r="II185" s="41"/>
      <c r="IJ185" s="41"/>
      <c r="IK185" s="41"/>
      <c r="IL185" s="41"/>
      <c r="IM185" s="41"/>
      <c r="IN185" s="41"/>
      <c r="IO185" s="41"/>
      <c r="IP185" s="41"/>
      <c r="IQ185" s="41"/>
      <c r="IR185" s="41"/>
      <c r="IS185" s="41"/>
      <c r="IT185" s="41"/>
      <c r="IU185" s="41"/>
      <c r="IV185" s="41"/>
      <c r="IW185" s="41"/>
      <c r="IX185" s="41"/>
      <c r="IY185" s="41"/>
      <c r="IZ185" s="41"/>
      <c r="JA185" s="41"/>
      <c r="JB185" s="41"/>
      <c r="JC185" s="41"/>
      <c r="JD185" s="41"/>
      <c r="JE185" s="41"/>
      <c r="JF185" s="41"/>
      <c r="JG185" s="41"/>
      <c r="JH185" s="41"/>
      <c r="JI185" s="41"/>
      <c r="JJ185" s="41"/>
      <c r="JK185" s="41"/>
      <c r="JL185" s="41"/>
      <c r="JM185" s="41"/>
      <c r="JN185" s="41"/>
    </row>
    <row r="186" spans="1:274" s="130" customFormat="1" ht="54.75" customHeight="1" x14ac:dyDescent="0.25">
      <c r="A186" s="223">
        <v>162</v>
      </c>
      <c r="B186" s="224" t="s">
        <v>818</v>
      </c>
      <c r="C186" s="227">
        <v>80101706</v>
      </c>
      <c r="D186" s="202" t="s">
        <v>781</v>
      </c>
      <c r="E186" s="227" t="s">
        <v>125</v>
      </c>
      <c r="F186" s="227">
        <v>1</v>
      </c>
      <c r="G186" s="225" t="s">
        <v>164</v>
      </c>
      <c r="H186" s="226">
        <v>3.2</v>
      </c>
      <c r="I186" s="227" t="s">
        <v>96</v>
      </c>
      <c r="J186" s="227" t="s">
        <v>684</v>
      </c>
      <c r="K186" s="227" t="s">
        <v>108</v>
      </c>
      <c r="L186" s="42">
        <v>20832000</v>
      </c>
      <c r="M186" s="42">
        <v>20832000</v>
      </c>
      <c r="N186" s="214" t="s">
        <v>81</v>
      </c>
      <c r="O186" s="214" t="s">
        <v>56</v>
      </c>
      <c r="P186" s="524" t="s">
        <v>126</v>
      </c>
      <c r="Q186" s="41"/>
      <c r="R186" s="124" t="s">
        <v>979</v>
      </c>
      <c r="S186" s="124" t="s">
        <v>391</v>
      </c>
      <c r="T186" s="25">
        <v>42468</v>
      </c>
      <c r="U186" s="186" t="s">
        <v>980</v>
      </c>
      <c r="V186" s="127" t="s">
        <v>211</v>
      </c>
      <c r="W186" s="312">
        <v>19530000</v>
      </c>
      <c r="X186" s="96"/>
      <c r="Y186" s="92">
        <f t="shared" si="3"/>
        <v>19530000</v>
      </c>
      <c r="Z186" s="92">
        <v>19530000</v>
      </c>
      <c r="AA186" s="136" t="s">
        <v>981</v>
      </c>
      <c r="AB186" s="136" t="s">
        <v>982</v>
      </c>
      <c r="AC186" s="136" t="s">
        <v>224</v>
      </c>
      <c r="AD186" s="127" t="s">
        <v>983</v>
      </c>
      <c r="AE186" s="136" t="s">
        <v>56</v>
      </c>
      <c r="AF186" s="136" t="s">
        <v>56</v>
      </c>
      <c r="AG186" s="136" t="s">
        <v>56</v>
      </c>
      <c r="AH186" s="120" t="s">
        <v>984</v>
      </c>
      <c r="AI186" s="121">
        <v>42468</v>
      </c>
      <c r="AJ186" s="121">
        <v>42558</v>
      </c>
      <c r="AK186" s="136" t="s">
        <v>971</v>
      </c>
      <c r="AL186" s="92" t="s">
        <v>240</v>
      </c>
      <c r="AM186" s="461" t="s">
        <v>56</v>
      </c>
      <c r="AN186" s="461" t="s">
        <v>56</v>
      </c>
      <c r="AO186" s="461" t="s">
        <v>56</v>
      </c>
      <c r="AP186" s="461" t="s">
        <v>56</v>
      </c>
      <c r="AQ186" s="461" t="s">
        <v>56</v>
      </c>
      <c r="AR186" s="462">
        <v>6510000</v>
      </c>
      <c r="AS186" s="462">
        <v>6510000</v>
      </c>
      <c r="AT186" s="96"/>
      <c r="AU186" s="462">
        <v>6510000</v>
      </c>
      <c r="AV186" s="96"/>
      <c r="AW186" s="96"/>
      <c r="AX186" s="96"/>
      <c r="AY186" s="96"/>
      <c r="AZ186" s="96"/>
      <c r="BA186" s="96"/>
      <c r="BB186" s="41"/>
      <c r="BC186" s="41"/>
      <c r="BD186" s="41"/>
      <c r="BE186" s="41"/>
      <c r="BF186" s="41"/>
      <c r="BG186" s="41"/>
      <c r="BH186" s="41"/>
      <c r="BI186" s="41"/>
      <c r="BJ186" s="41"/>
      <c r="BK186" s="41"/>
      <c r="BL186" s="41"/>
      <c r="BM186" s="41"/>
      <c r="BN186" s="41"/>
      <c r="BO186" s="41"/>
      <c r="BP186" s="41"/>
      <c r="BQ186" s="41"/>
      <c r="BR186" s="41"/>
      <c r="BS186" s="41"/>
      <c r="BT186" s="41"/>
      <c r="BU186" s="41"/>
      <c r="BV186" s="41"/>
      <c r="BW186" s="41"/>
      <c r="BX186" s="41"/>
      <c r="BY186" s="41"/>
      <c r="BZ186" s="41"/>
      <c r="CA186" s="41"/>
      <c r="CB186" s="41"/>
      <c r="CC186" s="41"/>
      <c r="CD186" s="41"/>
      <c r="CE186" s="41"/>
      <c r="CF186" s="41"/>
      <c r="CG186" s="41"/>
      <c r="CH186" s="41"/>
      <c r="CI186" s="41"/>
      <c r="CJ186" s="41"/>
      <c r="CK186" s="41"/>
      <c r="CL186" s="41"/>
      <c r="CM186" s="41"/>
      <c r="CN186" s="41"/>
      <c r="CO186" s="41"/>
      <c r="CP186" s="41"/>
      <c r="CQ186" s="41"/>
      <c r="CR186" s="41"/>
      <c r="CS186" s="41"/>
      <c r="CT186" s="41"/>
      <c r="CU186" s="41"/>
      <c r="CV186" s="41"/>
      <c r="CW186" s="41"/>
      <c r="CX186" s="41"/>
      <c r="CY186" s="41"/>
      <c r="CZ186" s="41"/>
      <c r="DA186" s="41"/>
      <c r="DB186" s="41"/>
      <c r="DC186" s="41"/>
      <c r="DD186" s="41"/>
      <c r="DE186" s="41"/>
      <c r="DF186" s="41"/>
      <c r="DG186" s="41"/>
      <c r="DH186" s="41"/>
      <c r="DI186" s="41"/>
      <c r="DJ186" s="41"/>
      <c r="DK186" s="41"/>
      <c r="DL186" s="41"/>
      <c r="DM186" s="41"/>
      <c r="DN186" s="41"/>
      <c r="DO186" s="41"/>
      <c r="DP186" s="41"/>
      <c r="DQ186" s="41"/>
      <c r="DR186" s="41"/>
      <c r="DS186" s="41"/>
      <c r="DT186" s="41"/>
      <c r="DU186" s="41"/>
      <c r="DV186" s="41"/>
      <c r="DW186" s="41"/>
      <c r="DX186" s="41"/>
      <c r="DY186" s="41"/>
      <c r="DZ186" s="41"/>
      <c r="EA186" s="41"/>
      <c r="EB186" s="41"/>
      <c r="EC186" s="41"/>
      <c r="ED186" s="41"/>
      <c r="EE186" s="41"/>
      <c r="EF186" s="41"/>
      <c r="EG186" s="41"/>
      <c r="EH186" s="41"/>
      <c r="EI186" s="41"/>
      <c r="EJ186" s="41"/>
      <c r="EK186" s="41"/>
      <c r="EL186" s="41"/>
      <c r="EM186" s="41"/>
      <c r="EN186" s="41"/>
      <c r="EO186" s="41"/>
      <c r="EP186" s="41"/>
      <c r="EQ186" s="41"/>
      <c r="ER186" s="41"/>
      <c r="ES186" s="41"/>
      <c r="ET186" s="41"/>
      <c r="EU186" s="41"/>
      <c r="EV186" s="41"/>
      <c r="EW186" s="41"/>
      <c r="EX186" s="41"/>
      <c r="EY186" s="41"/>
      <c r="EZ186" s="41"/>
      <c r="FA186" s="41"/>
      <c r="FB186" s="41"/>
      <c r="FC186" s="41"/>
      <c r="FD186" s="41"/>
      <c r="FE186" s="41"/>
      <c r="FF186" s="41"/>
      <c r="FG186" s="41"/>
      <c r="FH186" s="41"/>
      <c r="FI186" s="41"/>
      <c r="FJ186" s="41"/>
      <c r="FK186" s="41"/>
      <c r="FL186" s="41"/>
      <c r="FM186" s="41"/>
      <c r="FN186" s="41"/>
      <c r="FO186" s="41"/>
      <c r="FP186" s="41"/>
      <c r="FQ186" s="41"/>
      <c r="FR186" s="41"/>
      <c r="FS186" s="41"/>
      <c r="FT186" s="41"/>
      <c r="FU186" s="41"/>
      <c r="FV186" s="41"/>
      <c r="FW186" s="41"/>
      <c r="FX186" s="41"/>
      <c r="FY186" s="41"/>
      <c r="FZ186" s="41"/>
      <c r="GA186" s="41"/>
      <c r="GB186" s="41"/>
      <c r="GC186" s="41"/>
      <c r="GD186" s="41"/>
      <c r="GE186" s="41"/>
      <c r="GF186" s="41"/>
      <c r="GG186" s="41"/>
      <c r="GH186" s="41"/>
      <c r="GI186" s="41"/>
      <c r="GJ186" s="41"/>
      <c r="GK186" s="41"/>
      <c r="GL186" s="41"/>
      <c r="GM186" s="41"/>
      <c r="GN186" s="41"/>
      <c r="GO186" s="41"/>
      <c r="GP186" s="41"/>
      <c r="GQ186" s="41"/>
      <c r="GR186" s="41"/>
      <c r="GS186" s="41"/>
      <c r="GT186" s="41"/>
      <c r="GU186" s="41"/>
      <c r="GV186" s="41"/>
      <c r="GW186" s="41"/>
      <c r="GX186" s="41"/>
      <c r="GY186" s="41"/>
      <c r="GZ186" s="41"/>
      <c r="HA186" s="41"/>
      <c r="HB186" s="41"/>
      <c r="HC186" s="41"/>
      <c r="HD186" s="41"/>
      <c r="HE186" s="41"/>
      <c r="HF186" s="41"/>
      <c r="HG186" s="41"/>
      <c r="HH186" s="41"/>
      <c r="HI186" s="41"/>
      <c r="HJ186" s="41"/>
      <c r="HK186" s="41"/>
      <c r="HL186" s="41"/>
      <c r="HM186" s="41"/>
      <c r="HN186" s="41"/>
      <c r="HO186" s="41"/>
      <c r="HP186" s="41"/>
      <c r="HQ186" s="41"/>
      <c r="HR186" s="41"/>
      <c r="HS186" s="41"/>
      <c r="HT186" s="41"/>
      <c r="HU186" s="41"/>
      <c r="HV186" s="41"/>
      <c r="HW186" s="41"/>
      <c r="HX186" s="41"/>
      <c r="HY186" s="41"/>
      <c r="HZ186" s="41"/>
      <c r="IA186" s="41"/>
      <c r="IB186" s="41"/>
      <c r="IC186" s="41"/>
      <c r="ID186" s="41"/>
      <c r="IE186" s="41"/>
      <c r="IF186" s="41"/>
      <c r="IG186" s="41"/>
      <c r="IH186" s="41"/>
      <c r="II186" s="41"/>
      <c r="IJ186" s="41"/>
      <c r="IK186" s="41"/>
      <c r="IL186" s="41"/>
      <c r="IM186" s="41"/>
      <c r="IN186" s="41"/>
      <c r="IO186" s="41"/>
      <c r="IP186" s="41"/>
      <c r="IQ186" s="41"/>
      <c r="IR186" s="41"/>
      <c r="IS186" s="41"/>
      <c r="IT186" s="41"/>
      <c r="IU186" s="41"/>
      <c r="IV186" s="41"/>
      <c r="IW186" s="41"/>
      <c r="IX186" s="41"/>
      <c r="IY186" s="41"/>
      <c r="IZ186" s="41"/>
      <c r="JA186" s="41"/>
      <c r="JB186" s="41"/>
      <c r="JC186" s="41"/>
      <c r="JD186" s="41"/>
      <c r="JE186" s="41"/>
      <c r="JF186" s="41"/>
      <c r="JG186" s="41"/>
      <c r="JH186" s="41"/>
      <c r="JI186" s="41"/>
      <c r="JJ186" s="41"/>
      <c r="JK186" s="41"/>
      <c r="JL186" s="41"/>
      <c r="JM186" s="41"/>
      <c r="JN186" s="41"/>
    </row>
    <row r="187" spans="1:274" s="130" customFormat="1" ht="135" customHeight="1" x14ac:dyDescent="0.25">
      <c r="A187" s="223">
        <v>164</v>
      </c>
      <c r="B187" s="224" t="s">
        <v>820</v>
      </c>
      <c r="C187" s="227">
        <v>80101706</v>
      </c>
      <c r="D187" s="202" t="s">
        <v>782</v>
      </c>
      <c r="E187" s="227" t="s">
        <v>125</v>
      </c>
      <c r="F187" s="227">
        <v>1</v>
      </c>
      <c r="G187" s="225" t="s">
        <v>164</v>
      </c>
      <c r="H187" s="138" t="s">
        <v>916</v>
      </c>
      <c r="I187" s="227" t="s">
        <v>96</v>
      </c>
      <c r="J187" s="227" t="s">
        <v>684</v>
      </c>
      <c r="K187" s="227" t="s">
        <v>108</v>
      </c>
      <c r="L187" s="42">
        <v>35700000</v>
      </c>
      <c r="M187" s="42">
        <v>35700000</v>
      </c>
      <c r="N187" s="214" t="s">
        <v>81</v>
      </c>
      <c r="O187" s="214" t="s">
        <v>56</v>
      </c>
      <c r="P187" s="524" t="s">
        <v>126</v>
      </c>
      <c r="Q187" s="41"/>
      <c r="R187" s="124" t="s">
        <v>985</v>
      </c>
      <c r="S187" s="124" t="s">
        <v>612</v>
      </c>
      <c r="T187" s="25">
        <v>42472</v>
      </c>
      <c r="U187" s="186" t="s">
        <v>1039</v>
      </c>
      <c r="V187" s="127" t="s">
        <v>211</v>
      </c>
      <c r="W187" s="312">
        <v>35700000</v>
      </c>
      <c r="X187" s="96"/>
      <c r="Y187" s="92">
        <f t="shared" si="3"/>
        <v>35700000</v>
      </c>
      <c r="Z187" s="92">
        <v>35700000</v>
      </c>
      <c r="AA187" s="136" t="s">
        <v>1040</v>
      </c>
      <c r="AB187" s="136" t="s">
        <v>1041</v>
      </c>
      <c r="AC187" s="136" t="s">
        <v>224</v>
      </c>
      <c r="AD187" s="127"/>
      <c r="AE187" s="136" t="s">
        <v>56</v>
      </c>
      <c r="AF187" s="136" t="s">
        <v>56</v>
      </c>
      <c r="AG187" s="136" t="s">
        <v>56</v>
      </c>
      <c r="AH187" s="120" t="s">
        <v>1042</v>
      </c>
      <c r="AI187" s="121">
        <v>42472</v>
      </c>
      <c r="AJ187" s="121">
        <v>42729</v>
      </c>
      <c r="AK187" s="136" t="s">
        <v>388</v>
      </c>
      <c r="AL187" s="92" t="s">
        <v>389</v>
      </c>
      <c r="AM187" s="461" t="s">
        <v>56</v>
      </c>
      <c r="AN187" s="461" t="s">
        <v>56</v>
      </c>
      <c r="AO187" s="461" t="s">
        <v>56</v>
      </c>
      <c r="AP187" s="461" t="s">
        <v>56</v>
      </c>
      <c r="AQ187" s="461" t="s">
        <v>56</v>
      </c>
      <c r="AR187" s="462">
        <v>4200000</v>
      </c>
      <c r="AS187" s="534">
        <v>4200000</v>
      </c>
      <c r="AT187" s="96"/>
      <c r="AU187" s="534">
        <v>4200000</v>
      </c>
      <c r="AV187" s="96"/>
      <c r="AW187" s="96"/>
      <c r="AX187" s="96"/>
      <c r="AY187" s="96"/>
      <c r="AZ187" s="96"/>
      <c r="BA187" s="96"/>
      <c r="BB187" s="41"/>
      <c r="BC187" s="41"/>
      <c r="BD187" s="41"/>
      <c r="BE187" s="41"/>
      <c r="BF187" s="41"/>
      <c r="BG187" s="41"/>
      <c r="BH187" s="41"/>
      <c r="BI187" s="41"/>
      <c r="BJ187" s="41"/>
      <c r="BK187" s="41"/>
      <c r="BL187" s="41"/>
      <c r="BM187" s="41"/>
      <c r="BN187" s="41"/>
      <c r="BO187" s="41"/>
      <c r="BP187" s="41"/>
      <c r="BQ187" s="41"/>
      <c r="BR187" s="41"/>
      <c r="BS187" s="41"/>
      <c r="BT187" s="41"/>
      <c r="BU187" s="41"/>
      <c r="BV187" s="41"/>
      <c r="BW187" s="41"/>
      <c r="BX187" s="41"/>
      <c r="BY187" s="41"/>
      <c r="BZ187" s="41"/>
      <c r="CA187" s="41"/>
      <c r="CB187" s="41"/>
      <c r="CC187" s="41"/>
      <c r="CD187" s="41"/>
      <c r="CE187" s="41"/>
      <c r="CF187" s="41"/>
      <c r="CG187" s="41"/>
      <c r="CH187" s="41"/>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c r="DF187" s="41"/>
      <c r="DG187" s="41"/>
      <c r="DH187" s="41"/>
      <c r="DI187" s="41"/>
      <c r="DJ187" s="41"/>
      <c r="DK187" s="41"/>
      <c r="DL187" s="41"/>
      <c r="DM187" s="41"/>
      <c r="DN187" s="41"/>
      <c r="DO187" s="41"/>
      <c r="DP187" s="41"/>
      <c r="DQ187" s="41"/>
      <c r="DR187" s="41"/>
      <c r="DS187" s="41"/>
      <c r="DT187" s="41"/>
      <c r="DU187" s="41"/>
      <c r="DV187" s="41"/>
      <c r="DW187" s="41"/>
      <c r="DX187" s="41"/>
      <c r="DY187" s="41"/>
      <c r="DZ187" s="41"/>
      <c r="EA187" s="41"/>
      <c r="EB187" s="41"/>
      <c r="EC187" s="41"/>
      <c r="ED187" s="41"/>
      <c r="EE187" s="41"/>
      <c r="EF187" s="41"/>
      <c r="EG187" s="41"/>
      <c r="EH187" s="41"/>
      <c r="EI187" s="41"/>
      <c r="EJ187" s="41"/>
      <c r="EK187" s="41"/>
      <c r="EL187" s="41"/>
      <c r="EM187" s="41"/>
      <c r="EN187" s="41"/>
      <c r="EO187" s="41"/>
      <c r="EP187" s="41"/>
      <c r="EQ187" s="41"/>
      <c r="ER187" s="41"/>
      <c r="ES187" s="41"/>
      <c r="ET187" s="41"/>
      <c r="EU187" s="41"/>
      <c r="EV187" s="41"/>
      <c r="EW187" s="41"/>
      <c r="EX187" s="41"/>
      <c r="EY187" s="41"/>
      <c r="EZ187" s="41"/>
      <c r="FA187" s="41"/>
      <c r="FB187" s="41"/>
      <c r="FC187" s="41"/>
      <c r="FD187" s="41"/>
      <c r="FE187" s="41"/>
      <c r="FF187" s="41"/>
      <c r="FG187" s="41"/>
      <c r="FH187" s="41"/>
      <c r="FI187" s="41"/>
      <c r="FJ187" s="41"/>
      <c r="FK187" s="41"/>
      <c r="FL187" s="41"/>
      <c r="FM187" s="41"/>
      <c r="FN187" s="41"/>
      <c r="FO187" s="41"/>
      <c r="FP187" s="41"/>
      <c r="FQ187" s="41"/>
      <c r="FR187" s="41"/>
      <c r="FS187" s="41"/>
      <c r="FT187" s="41"/>
      <c r="FU187" s="41"/>
      <c r="FV187" s="41"/>
      <c r="FW187" s="41"/>
      <c r="FX187" s="41"/>
      <c r="FY187" s="41"/>
      <c r="FZ187" s="41"/>
      <c r="GA187" s="41"/>
      <c r="GB187" s="41"/>
      <c r="GC187" s="41"/>
      <c r="GD187" s="41"/>
      <c r="GE187" s="41"/>
      <c r="GF187" s="41"/>
      <c r="GG187" s="41"/>
      <c r="GH187" s="41"/>
      <c r="GI187" s="41"/>
      <c r="GJ187" s="41"/>
      <c r="GK187" s="41"/>
      <c r="GL187" s="41"/>
      <c r="GM187" s="41"/>
      <c r="GN187" s="41"/>
      <c r="GO187" s="41"/>
      <c r="GP187" s="41"/>
      <c r="GQ187" s="41"/>
      <c r="GR187" s="41"/>
      <c r="GS187" s="41"/>
      <c r="GT187" s="41"/>
      <c r="GU187" s="41"/>
      <c r="GV187" s="41"/>
      <c r="GW187" s="41"/>
      <c r="GX187" s="41"/>
      <c r="GY187" s="41"/>
      <c r="GZ187" s="41"/>
      <c r="HA187" s="41"/>
      <c r="HB187" s="41"/>
      <c r="HC187" s="41"/>
      <c r="HD187" s="41"/>
      <c r="HE187" s="41"/>
      <c r="HF187" s="41"/>
      <c r="HG187" s="41"/>
      <c r="HH187" s="41"/>
      <c r="HI187" s="41"/>
      <c r="HJ187" s="41"/>
      <c r="HK187" s="41"/>
      <c r="HL187" s="41"/>
      <c r="HM187" s="41"/>
      <c r="HN187" s="41"/>
      <c r="HO187" s="41"/>
      <c r="HP187" s="41"/>
      <c r="HQ187" s="41"/>
      <c r="HR187" s="41"/>
      <c r="HS187" s="41"/>
      <c r="HT187" s="41"/>
      <c r="HU187" s="41"/>
      <c r="HV187" s="41"/>
      <c r="HW187" s="41"/>
      <c r="HX187" s="41"/>
      <c r="HY187" s="41"/>
      <c r="HZ187" s="41"/>
      <c r="IA187" s="41"/>
      <c r="IB187" s="41"/>
      <c r="IC187" s="41"/>
      <c r="ID187" s="41"/>
      <c r="IE187" s="41"/>
      <c r="IF187" s="41"/>
      <c r="IG187" s="41"/>
      <c r="IH187" s="41"/>
      <c r="II187" s="41"/>
      <c r="IJ187" s="41"/>
      <c r="IK187" s="41"/>
      <c r="IL187" s="41"/>
      <c r="IM187" s="41"/>
      <c r="IN187" s="41"/>
      <c r="IO187" s="41"/>
      <c r="IP187" s="41"/>
      <c r="IQ187" s="41"/>
      <c r="IR187" s="41"/>
      <c r="IS187" s="41"/>
      <c r="IT187" s="41"/>
      <c r="IU187" s="41"/>
      <c r="IV187" s="41"/>
      <c r="IW187" s="41"/>
      <c r="IX187" s="41"/>
      <c r="IY187" s="41"/>
      <c r="IZ187" s="41"/>
      <c r="JA187" s="41"/>
      <c r="JB187" s="41"/>
      <c r="JC187" s="41"/>
      <c r="JD187" s="41"/>
      <c r="JE187" s="41"/>
      <c r="JF187" s="41"/>
      <c r="JG187" s="41"/>
      <c r="JH187" s="41"/>
      <c r="JI187" s="41"/>
      <c r="JJ187" s="41"/>
      <c r="JK187" s="41"/>
      <c r="JL187" s="41"/>
      <c r="JM187" s="41"/>
      <c r="JN187" s="41"/>
    </row>
    <row r="188" spans="1:274" s="130" customFormat="1" ht="135" customHeight="1" x14ac:dyDescent="0.25">
      <c r="A188" s="223">
        <v>165</v>
      </c>
      <c r="B188" s="224" t="s">
        <v>820</v>
      </c>
      <c r="C188" s="227">
        <v>80101706</v>
      </c>
      <c r="D188" s="202" t="s">
        <v>782</v>
      </c>
      <c r="E188" s="227" t="s">
        <v>125</v>
      </c>
      <c r="F188" s="227">
        <v>1</v>
      </c>
      <c r="G188" s="225" t="s">
        <v>164</v>
      </c>
      <c r="H188" s="138" t="s">
        <v>916</v>
      </c>
      <c r="I188" s="227" t="s">
        <v>96</v>
      </c>
      <c r="J188" s="227" t="s">
        <v>684</v>
      </c>
      <c r="K188" s="227" t="s">
        <v>108</v>
      </c>
      <c r="L188" s="42">
        <v>35700000</v>
      </c>
      <c r="M188" s="42">
        <v>35700000</v>
      </c>
      <c r="N188" s="214" t="s">
        <v>81</v>
      </c>
      <c r="O188" s="214" t="s">
        <v>56</v>
      </c>
      <c r="P188" s="524" t="s">
        <v>126</v>
      </c>
      <c r="Q188" s="41"/>
      <c r="R188" s="124" t="s">
        <v>1043</v>
      </c>
      <c r="S188" s="124" t="s">
        <v>618</v>
      </c>
      <c r="T188" s="25">
        <v>42472</v>
      </c>
      <c r="U188" s="186" t="s">
        <v>1044</v>
      </c>
      <c r="V188" s="127" t="s">
        <v>211</v>
      </c>
      <c r="W188" s="312">
        <v>35700000</v>
      </c>
      <c r="X188" s="96"/>
      <c r="Y188" s="92">
        <f t="shared" si="3"/>
        <v>35700000</v>
      </c>
      <c r="Z188" s="92">
        <v>35700000</v>
      </c>
      <c r="AA188" s="136" t="s">
        <v>1040</v>
      </c>
      <c r="AB188" s="136" t="s">
        <v>1045</v>
      </c>
      <c r="AC188" s="136" t="s">
        <v>224</v>
      </c>
      <c r="AD188" s="127" t="s">
        <v>1046</v>
      </c>
      <c r="AE188" s="136" t="s">
        <v>56</v>
      </c>
      <c r="AF188" s="136" t="s">
        <v>56</v>
      </c>
      <c r="AG188" s="136" t="s">
        <v>56</v>
      </c>
      <c r="AH188" s="120" t="s">
        <v>1042</v>
      </c>
      <c r="AI188" s="121">
        <v>42472</v>
      </c>
      <c r="AJ188" s="121">
        <v>42729</v>
      </c>
      <c r="AK188" s="136" t="s">
        <v>388</v>
      </c>
      <c r="AL188" s="92" t="s">
        <v>389</v>
      </c>
      <c r="AM188" s="461" t="s">
        <v>56</v>
      </c>
      <c r="AN188" s="461" t="s">
        <v>56</v>
      </c>
      <c r="AO188" s="461" t="s">
        <v>56</v>
      </c>
      <c r="AP188" s="461" t="s">
        <v>56</v>
      </c>
      <c r="AQ188" s="461" t="s">
        <v>56</v>
      </c>
      <c r="AR188" s="462">
        <v>4200000</v>
      </c>
      <c r="AS188" s="534">
        <v>4200000</v>
      </c>
      <c r="AT188" s="96"/>
      <c r="AU188" s="534">
        <v>4200000</v>
      </c>
      <c r="AV188" s="96"/>
      <c r="AW188" s="96"/>
      <c r="AX188" s="96"/>
      <c r="AY188" s="96"/>
      <c r="AZ188" s="96"/>
      <c r="BA188" s="96"/>
      <c r="BB188" s="41"/>
      <c r="BC188" s="41"/>
      <c r="BD188" s="41"/>
      <c r="BE188" s="41"/>
      <c r="BF188" s="41"/>
      <c r="BG188" s="41"/>
      <c r="BH188" s="41"/>
      <c r="BI188" s="41"/>
      <c r="BJ188" s="41"/>
      <c r="BK188" s="41"/>
      <c r="BL188" s="41"/>
      <c r="BM188" s="41"/>
      <c r="BN188" s="41"/>
      <c r="BO188" s="41"/>
      <c r="BP188" s="41"/>
      <c r="BQ188" s="41"/>
      <c r="BR188" s="41"/>
      <c r="BS188" s="41"/>
      <c r="BT188" s="41"/>
      <c r="BU188" s="41"/>
      <c r="BV188" s="41"/>
      <c r="BW188" s="41"/>
      <c r="BX188" s="41"/>
      <c r="BY188" s="41"/>
      <c r="BZ188" s="41"/>
      <c r="CA188" s="41"/>
      <c r="CB188" s="41"/>
      <c r="CC188" s="41"/>
      <c r="CD188" s="41"/>
      <c r="CE188" s="41"/>
      <c r="CF188" s="41"/>
      <c r="CG188" s="41"/>
      <c r="CH188" s="41"/>
      <c r="CI188" s="41"/>
      <c r="CJ188" s="41"/>
      <c r="CK188" s="41"/>
      <c r="CL188" s="41"/>
      <c r="CM188" s="41"/>
      <c r="CN188" s="41"/>
      <c r="CO188" s="41"/>
      <c r="CP188" s="41"/>
      <c r="CQ188" s="41"/>
      <c r="CR188" s="41"/>
      <c r="CS188" s="41"/>
      <c r="CT188" s="41"/>
      <c r="CU188" s="41"/>
      <c r="CV188" s="41"/>
      <c r="CW188" s="41"/>
      <c r="CX188" s="41"/>
      <c r="CY188" s="41"/>
      <c r="CZ188" s="41"/>
      <c r="DA188" s="41"/>
      <c r="DB188" s="41"/>
      <c r="DC188" s="41"/>
      <c r="DD188" s="41"/>
      <c r="DE188" s="41"/>
      <c r="DF188" s="41"/>
      <c r="DG188" s="41"/>
      <c r="DH188" s="41"/>
      <c r="DI188" s="41"/>
      <c r="DJ188" s="41"/>
      <c r="DK188" s="41"/>
      <c r="DL188" s="41"/>
      <c r="DM188" s="41"/>
      <c r="DN188" s="41"/>
      <c r="DO188" s="41"/>
      <c r="DP188" s="41"/>
      <c r="DQ188" s="41"/>
      <c r="DR188" s="41"/>
      <c r="DS188" s="41"/>
      <c r="DT188" s="41"/>
      <c r="DU188" s="41"/>
      <c r="DV188" s="41"/>
      <c r="DW188" s="41"/>
      <c r="DX188" s="41"/>
      <c r="DY188" s="41"/>
      <c r="DZ188" s="41"/>
      <c r="EA188" s="41"/>
      <c r="EB188" s="41"/>
      <c r="EC188" s="41"/>
      <c r="ED188" s="41"/>
      <c r="EE188" s="41"/>
      <c r="EF188" s="41"/>
      <c r="EG188" s="41"/>
      <c r="EH188" s="41"/>
      <c r="EI188" s="41"/>
      <c r="EJ188" s="41"/>
      <c r="EK188" s="41"/>
      <c r="EL188" s="41"/>
      <c r="EM188" s="41"/>
      <c r="EN188" s="41"/>
      <c r="EO188" s="41"/>
      <c r="EP188" s="41"/>
      <c r="EQ188" s="41"/>
      <c r="ER188" s="41"/>
      <c r="ES188" s="41"/>
      <c r="ET188" s="41"/>
      <c r="EU188" s="41"/>
      <c r="EV188" s="41"/>
      <c r="EW188" s="41"/>
      <c r="EX188" s="41"/>
      <c r="EY188" s="41"/>
      <c r="EZ188" s="41"/>
      <c r="FA188" s="41"/>
      <c r="FB188" s="41"/>
      <c r="FC188" s="41"/>
      <c r="FD188" s="41"/>
      <c r="FE188" s="41"/>
      <c r="FF188" s="41"/>
      <c r="FG188" s="41"/>
      <c r="FH188" s="41"/>
      <c r="FI188" s="41"/>
      <c r="FJ188" s="41"/>
      <c r="FK188" s="41"/>
      <c r="FL188" s="41"/>
      <c r="FM188" s="41"/>
      <c r="FN188" s="41"/>
      <c r="FO188" s="41"/>
      <c r="FP188" s="41"/>
      <c r="FQ188" s="41"/>
      <c r="FR188" s="41"/>
      <c r="FS188" s="41"/>
      <c r="FT188" s="41"/>
      <c r="FU188" s="41"/>
      <c r="FV188" s="41"/>
      <c r="FW188" s="41"/>
      <c r="FX188" s="41"/>
      <c r="FY188" s="41"/>
      <c r="FZ188" s="41"/>
      <c r="GA188" s="41"/>
      <c r="GB188" s="41"/>
      <c r="GC188" s="41"/>
      <c r="GD188" s="41"/>
      <c r="GE188" s="41"/>
      <c r="GF188" s="41"/>
      <c r="GG188" s="41"/>
      <c r="GH188" s="41"/>
      <c r="GI188" s="41"/>
      <c r="GJ188" s="41"/>
      <c r="GK188" s="41"/>
      <c r="GL188" s="41"/>
      <c r="GM188" s="41"/>
      <c r="GN188" s="41"/>
      <c r="GO188" s="41"/>
      <c r="GP188" s="41"/>
      <c r="GQ188" s="41"/>
      <c r="GR188" s="41"/>
      <c r="GS188" s="41"/>
      <c r="GT188" s="41"/>
      <c r="GU188" s="41"/>
      <c r="GV188" s="41"/>
      <c r="GW188" s="41"/>
      <c r="GX188" s="41"/>
      <c r="GY188" s="41"/>
      <c r="GZ188" s="41"/>
      <c r="HA188" s="41"/>
      <c r="HB188" s="41"/>
      <c r="HC188" s="41"/>
      <c r="HD188" s="41"/>
      <c r="HE188" s="41"/>
      <c r="HF188" s="41"/>
      <c r="HG188" s="41"/>
      <c r="HH188" s="41"/>
      <c r="HI188" s="41"/>
      <c r="HJ188" s="41"/>
      <c r="HK188" s="41"/>
      <c r="HL188" s="41"/>
      <c r="HM188" s="41"/>
      <c r="HN188" s="41"/>
      <c r="HO188" s="41"/>
      <c r="HP188" s="41"/>
      <c r="HQ188" s="41"/>
      <c r="HR188" s="41"/>
      <c r="HS188" s="41"/>
      <c r="HT188" s="41"/>
      <c r="HU188" s="41"/>
      <c r="HV188" s="41"/>
      <c r="HW188" s="41"/>
      <c r="HX188" s="41"/>
      <c r="HY188" s="41"/>
      <c r="HZ188" s="41"/>
      <c r="IA188" s="41"/>
      <c r="IB188" s="41"/>
      <c r="IC188" s="41"/>
      <c r="ID188" s="41"/>
      <c r="IE188" s="41"/>
      <c r="IF188" s="41"/>
      <c r="IG188" s="41"/>
      <c r="IH188" s="41"/>
      <c r="II188" s="41"/>
      <c r="IJ188" s="41"/>
      <c r="IK188" s="41"/>
      <c r="IL188" s="41"/>
      <c r="IM188" s="41"/>
      <c r="IN188" s="41"/>
      <c r="IO188" s="41"/>
      <c r="IP188" s="41"/>
      <c r="IQ188" s="41"/>
      <c r="IR188" s="41"/>
      <c r="IS188" s="41"/>
      <c r="IT188" s="41"/>
      <c r="IU188" s="41"/>
      <c r="IV188" s="41"/>
      <c r="IW188" s="41"/>
      <c r="IX188" s="41"/>
      <c r="IY188" s="41"/>
      <c r="IZ188" s="41"/>
      <c r="JA188" s="41"/>
      <c r="JB188" s="41"/>
      <c r="JC188" s="41"/>
      <c r="JD188" s="41"/>
      <c r="JE188" s="41"/>
      <c r="JF188" s="41"/>
      <c r="JG188" s="41"/>
      <c r="JH188" s="41"/>
      <c r="JI188" s="41"/>
      <c r="JJ188" s="41"/>
      <c r="JK188" s="41"/>
      <c r="JL188" s="41"/>
      <c r="JM188" s="41"/>
      <c r="JN188" s="41"/>
    </row>
    <row r="189" spans="1:274" s="130" customFormat="1" ht="150" customHeight="1" x14ac:dyDescent="0.25">
      <c r="A189" s="223">
        <v>166</v>
      </c>
      <c r="B189" s="224" t="s">
        <v>820</v>
      </c>
      <c r="C189" s="227">
        <v>80101706</v>
      </c>
      <c r="D189" s="202" t="s">
        <v>122</v>
      </c>
      <c r="E189" s="227" t="s">
        <v>125</v>
      </c>
      <c r="F189" s="227">
        <v>1</v>
      </c>
      <c r="G189" s="225" t="s">
        <v>164</v>
      </c>
      <c r="H189" s="138" t="s">
        <v>916</v>
      </c>
      <c r="I189" s="227" t="s">
        <v>96</v>
      </c>
      <c r="J189" s="227" t="s">
        <v>684</v>
      </c>
      <c r="K189" s="227" t="s">
        <v>108</v>
      </c>
      <c r="L189" s="42">
        <v>56950000</v>
      </c>
      <c r="M189" s="42">
        <v>56950000</v>
      </c>
      <c r="N189" s="214" t="s">
        <v>81</v>
      </c>
      <c r="O189" s="214" t="s">
        <v>56</v>
      </c>
      <c r="P189" s="524" t="s">
        <v>126</v>
      </c>
      <c r="Q189" s="41"/>
      <c r="R189" s="124" t="s">
        <v>986</v>
      </c>
      <c r="S189" s="124" t="s">
        <v>383</v>
      </c>
      <c r="T189" s="25">
        <v>42472</v>
      </c>
      <c r="U189" s="186" t="s">
        <v>1047</v>
      </c>
      <c r="V189" s="127" t="s">
        <v>211</v>
      </c>
      <c r="W189" s="312">
        <v>56950000</v>
      </c>
      <c r="X189" s="96"/>
      <c r="Y189" s="92">
        <f t="shared" si="3"/>
        <v>56950000</v>
      </c>
      <c r="Z189" s="92">
        <v>56950000</v>
      </c>
      <c r="AA189" s="136" t="s">
        <v>1048</v>
      </c>
      <c r="AB189" s="136" t="s">
        <v>1049</v>
      </c>
      <c r="AC189" s="136" t="s">
        <v>224</v>
      </c>
      <c r="AD189" s="127"/>
      <c r="AE189" s="136" t="s">
        <v>56</v>
      </c>
      <c r="AF189" s="136" t="s">
        <v>56</v>
      </c>
      <c r="AG189" s="136" t="s">
        <v>56</v>
      </c>
      <c r="AH189" s="120" t="s">
        <v>1042</v>
      </c>
      <c r="AI189" s="121">
        <v>42472</v>
      </c>
      <c r="AJ189" s="121">
        <v>42729</v>
      </c>
      <c r="AK189" s="136" t="s">
        <v>388</v>
      </c>
      <c r="AL189" s="92" t="s">
        <v>389</v>
      </c>
      <c r="AM189" s="461" t="s">
        <v>56</v>
      </c>
      <c r="AN189" s="461" t="s">
        <v>56</v>
      </c>
      <c r="AO189" s="461" t="s">
        <v>56</v>
      </c>
      <c r="AP189" s="461" t="s">
        <v>56</v>
      </c>
      <c r="AQ189" s="461" t="s">
        <v>56</v>
      </c>
      <c r="AR189" s="462">
        <v>6700000</v>
      </c>
      <c r="AS189" s="534">
        <v>6700000</v>
      </c>
      <c r="AT189" s="96"/>
      <c r="AU189" s="534">
        <v>6700000</v>
      </c>
      <c r="AV189" s="96"/>
      <c r="AW189" s="96"/>
      <c r="AX189" s="96"/>
      <c r="AY189" s="96"/>
      <c r="AZ189" s="96"/>
      <c r="BA189" s="96"/>
      <c r="BB189" s="41"/>
      <c r="BC189" s="41"/>
      <c r="BD189" s="41"/>
      <c r="BE189" s="41"/>
      <c r="BF189" s="41"/>
      <c r="BG189" s="41"/>
      <c r="BH189" s="41"/>
      <c r="BI189" s="41"/>
      <c r="BJ189" s="41"/>
      <c r="BK189" s="41"/>
      <c r="BL189" s="41"/>
      <c r="BM189" s="41"/>
      <c r="BN189" s="41"/>
      <c r="BO189" s="41"/>
      <c r="BP189" s="41"/>
      <c r="BQ189" s="41"/>
      <c r="BR189" s="41"/>
      <c r="BS189" s="41"/>
      <c r="BT189" s="41"/>
      <c r="BU189" s="41"/>
      <c r="BV189" s="41"/>
      <c r="BW189" s="41"/>
      <c r="BX189" s="41"/>
      <c r="BY189" s="41"/>
      <c r="BZ189" s="41"/>
      <c r="CA189" s="41"/>
      <c r="CB189" s="41"/>
      <c r="CC189" s="41"/>
      <c r="CD189" s="41"/>
      <c r="CE189" s="41"/>
      <c r="CF189" s="41"/>
      <c r="CG189" s="41"/>
      <c r="CH189" s="41"/>
      <c r="CI189" s="41"/>
      <c r="CJ189" s="41"/>
      <c r="CK189" s="41"/>
      <c r="CL189" s="41"/>
      <c r="CM189" s="41"/>
      <c r="CN189" s="41"/>
      <c r="CO189" s="41"/>
      <c r="CP189" s="41"/>
      <c r="CQ189" s="41"/>
      <c r="CR189" s="41"/>
      <c r="CS189" s="41"/>
      <c r="CT189" s="41"/>
      <c r="CU189" s="41"/>
      <c r="CV189" s="41"/>
      <c r="CW189" s="41"/>
      <c r="CX189" s="41"/>
      <c r="CY189" s="41"/>
      <c r="CZ189" s="41"/>
      <c r="DA189" s="41"/>
      <c r="DB189" s="41"/>
      <c r="DC189" s="41"/>
      <c r="DD189" s="41"/>
      <c r="DE189" s="41"/>
      <c r="DF189" s="41"/>
      <c r="DG189" s="41"/>
      <c r="DH189" s="41"/>
      <c r="DI189" s="41"/>
      <c r="DJ189" s="41"/>
      <c r="DK189" s="41"/>
      <c r="DL189" s="41"/>
      <c r="DM189" s="41"/>
      <c r="DN189" s="41"/>
      <c r="DO189" s="41"/>
      <c r="DP189" s="41"/>
      <c r="DQ189" s="41"/>
      <c r="DR189" s="41"/>
      <c r="DS189" s="41"/>
      <c r="DT189" s="41"/>
      <c r="DU189" s="41"/>
      <c r="DV189" s="41"/>
      <c r="DW189" s="41"/>
      <c r="DX189" s="41"/>
      <c r="DY189" s="41"/>
      <c r="DZ189" s="41"/>
      <c r="EA189" s="41"/>
      <c r="EB189" s="41"/>
      <c r="EC189" s="41"/>
      <c r="ED189" s="41"/>
      <c r="EE189" s="41"/>
      <c r="EF189" s="41"/>
      <c r="EG189" s="41"/>
      <c r="EH189" s="41"/>
      <c r="EI189" s="41"/>
      <c r="EJ189" s="41"/>
      <c r="EK189" s="41"/>
      <c r="EL189" s="41"/>
      <c r="EM189" s="41"/>
      <c r="EN189" s="41"/>
      <c r="EO189" s="41"/>
      <c r="EP189" s="41"/>
      <c r="EQ189" s="41"/>
      <c r="ER189" s="41"/>
      <c r="ES189" s="41"/>
      <c r="ET189" s="41"/>
      <c r="EU189" s="41"/>
      <c r="EV189" s="41"/>
      <c r="EW189" s="41"/>
      <c r="EX189" s="41"/>
      <c r="EY189" s="41"/>
      <c r="EZ189" s="41"/>
      <c r="FA189" s="41"/>
      <c r="FB189" s="41"/>
      <c r="FC189" s="41"/>
      <c r="FD189" s="41"/>
      <c r="FE189" s="41"/>
      <c r="FF189" s="41"/>
      <c r="FG189" s="41"/>
      <c r="FH189" s="41"/>
      <c r="FI189" s="41"/>
      <c r="FJ189" s="41"/>
      <c r="FK189" s="41"/>
      <c r="FL189" s="41"/>
      <c r="FM189" s="41"/>
      <c r="FN189" s="41"/>
      <c r="FO189" s="41"/>
      <c r="FP189" s="41"/>
      <c r="FQ189" s="41"/>
      <c r="FR189" s="41"/>
      <c r="FS189" s="41"/>
      <c r="FT189" s="41"/>
      <c r="FU189" s="41"/>
      <c r="FV189" s="41"/>
      <c r="FW189" s="41"/>
      <c r="FX189" s="41"/>
      <c r="FY189" s="41"/>
      <c r="FZ189" s="41"/>
      <c r="GA189" s="41"/>
      <c r="GB189" s="41"/>
      <c r="GC189" s="41"/>
      <c r="GD189" s="41"/>
      <c r="GE189" s="41"/>
      <c r="GF189" s="41"/>
      <c r="GG189" s="41"/>
      <c r="GH189" s="41"/>
      <c r="GI189" s="41"/>
      <c r="GJ189" s="41"/>
      <c r="GK189" s="41"/>
      <c r="GL189" s="41"/>
      <c r="GM189" s="41"/>
      <c r="GN189" s="41"/>
      <c r="GO189" s="41"/>
      <c r="GP189" s="41"/>
      <c r="GQ189" s="41"/>
      <c r="GR189" s="41"/>
      <c r="GS189" s="41"/>
      <c r="GT189" s="41"/>
      <c r="GU189" s="41"/>
      <c r="GV189" s="41"/>
      <c r="GW189" s="41"/>
      <c r="GX189" s="41"/>
      <c r="GY189" s="41"/>
      <c r="GZ189" s="41"/>
      <c r="HA189" s="41"/>
      <c r="HB189" s="41"/>
      <c r="HC189" s="41"/>
      <c r="HD189" s="41"/>
      <c r="HE189" s="41"/>
      <c r="HF189" s="41"/>
      <c r="HG189" s="41"/>
      <c r="HH189" s="41"/>
      <c r="HI189" s="41"/>
      <c r="HJ189" s="41"/>
      <c r="HK189" s="41"/>
      <c r="HL189" s="41"/>
      <c r="HM189" s="41"/>
      <c r="HN189" s="41"/>
      <c r="HO189" s="41"/>
      <c r="HP189" s="41"/>
      <c r="HQ189" s="41"/>
      <c r="HR189" s="41"/>
      <c r="HS189" s="41"/>
      <c r="HT189" s="41"/>
      <c r="HU189" s="41"/>
      <c r="HV189" s="41"/>
      <c r="HW189" s="41"/>
      <c r="HX189" s="41"/>
      <c r="HY189" s="41"/>
      <c r="HZ189" s="41"/>
      <c r="IA189" s="41"/>
      <c r="IB189" s="41"/>
      <c r="IC189" s="41"/>
      <c r="ID189" s="41"/>
      <c r="IE189" s="41"/>
      <c r="IF189" s="41"/>
      <c r="IG189" s="41"/>
      <c r="IH189" s="41"/>
      <c r="II189" s="41"/>
      <c r="IJ189" s="41"/>
      <c r="IK189" s="41"/>
      <c r="IL189" s="41"/>
      <c r="IM189" s="41"/>
      <c r="IN189" s="41"/>
      <c r="IO189" s="41"/>
      <c r="IP189" s="41"/>
      <c r="IQ189" s="41"/>
      <c r="IR189" s="41"/>
      <c r="IS189" s="41"/>
      <c r="IT189" s="41"/>
      <c r="IU189" s="41"/>
      <c r="IV189" s="41"/>
      <c r="IW189" s="41"/>
      <c r="IX189" s="41"/>
      <c r="IY189" s="41"/>
      <c r="IZ189" s="41"/>
      <c r="JA189" s="41"/>
      <c r="JB189" s="41"/>
      <c r="JC189" s="41"/>
      <c r="JD189" s="41"/>
      <c r="JE189" s="41"/>
      <c r="JF189" s="41"/>
      <c r="JG189" s="41"/>
      <c r="JH189" s="41"/>
      <c r="JI189" s="41"/>
      <c r="JJ189" s="41"/>
      <c r="JK189" s="41"/>
      <c r="JL189" s="41"/>
      <c r="JM189" s="41"/>
      <c r="JN189" s="41"/>
    </row>
    <row r="190" spans="1:274" s="130" customFormat="1" ht="63.75" customHeight="1" x14ac:dyDescent="0.25">
      <c r="A190" s="223">
        <v>167</v>
      </c>
      <c r="B190" s="224" t="s">
        <v>820</v>
      </c>
      <c r="C190" s="227">
        <v>80101706</v>
      </c>
      <c r="D190" s="202" t="s">
        <v>123</v>
      </c>
      <c r="E190" s="227" t="s">
        <v>125</v>
      </c>
      <c r="F190" s="227">
        <v>1</v>
      </c>
      <c r="G190" s="225" t="s">
        <v>164</v>
      </c>
      <c r="H190" s="138" t="s">
        <v>916</v>
      </c>
      <c r="I190" s="227" t="s">
        <v>96</v>
      </c>
      <c r="J190" s="227" t="s">
        <v>684</v>
      </c>
      <c r="K190" s="227" t="s">
        <v>108</v>
      </c>
      <c r="L190" s="42">
        <v>20527500</v>
      </c>
      <c r="M190" s="42">
        <v>20527500</v>
      </c>
      <c r="N190" s="214" t="s">
        <v>81</v>
      </c>
      <c r="O190" s="214" t="s">
        <v>56</v>
      </c>
      <c r="P190" s="524" t="s">
        <v>126</v>
      </c>
      <c r="Q190" s="41"/>
      <c r="R190" s="124" t="s">
        <v>1050</v>
      </c>
      <c r="S190" s="124" t="s">
        <v>622</v>
      </c>
      <c r="T190" s="25">
        <v>42472</v>
      </c>
      <c r="U190" s="186" t="s">
        <v>1051</v>
      </c>
      <c r="V190" s="127" t="s">
        <v>211</v>
      </c>
      <c r="W190" s="312">
        <v>20527500</v>
      </c>
      <c r="X190" s="96"/>
      <c r="Y190" s="92">
        <f t="shared" si="3"/>
        <v>20527500</v>
      </c>
      <c r="Z190" s="92">
        <v>20527500</v>
      </c>
      <c r="AA190" s="136" t="s">
        <v>1052</v>
      </c>
      <c r="AB190" s="136" t="s">
        <v>1053</v>
      </c>
      <c r="AC190" s="136" t="s">
        <v>224</v>
      </c>
      <c r="AD190" s="127" t="s">
        <v>1054</v>
      </c>
      <c r="AE190" s="136" t="s">
        <v>56</v>
      </c>
      <c r="AF190" s="136" t="s">
        <v>56</v>
      </c>
      <c r="AG190" s="136" t="s">
        <v>56</v>
      </c>
      <c r="AH190" s="120" t="s">
        <v>1042</v>
      </c>
      <c r="AI190" s="121">
        <v>42472</v>
      </c>
      <c r="AJ190" s="121">
        <v>42729</v>
      </c>
      <c r="AK190" s="136" t="s">
        <v>388</v>
      </c>
      <c r="AL190" s="92" t="s">
        <v>389</v>
      </c>
      <c r="AM190" s="461" t="s">
        <v>56</v>
      </c>
      <c r="AN190" s="461" t="s">
        <v>56</v>
      </c>
      <c r="AO190" s="461" t="s">
        <v>56</v>
      </c>
      <c r="AP190" s="461" t="s">
        <v>56</v>
      </c>
      <c r="AQ190" s="461" t="s">
        <v>56</v>
      </c>
      <c r="AR190" s="462">
        <v>2415000</v>
      </c>
      <c r="AS190" s="534">
        <v>2415000</v>
      </c>
      <c r="AT190" s="96"/>
      <c r="AU190" s="534">
        <v>2415000</v>
      </c>
      <c r="AV190" s="96"/>
      <c r="AW190" s="96"/>
      <c r="AX190" s="96"/>
      <c r="AY190" s="96"/>
      <c r="AZ190" s="96"/>
      <c r="BA190" s="96"/>
      <c r="BB190" s="41"/>
      <c r="BC190" s="41"/>
      <c r="BD190" s="41"/>
      <c r="BE190" s="41"/>
      <c r="BF190" s="41"/>
      <c r="BG190" s="41"/>
      <c r="BH190" s="41"/>
      <c r="BI190" s="41"/>
      <c r="BJ190" s="41"/>
      <c r="BK190" s="41"/>
      <c r="BL190" s="41"/>
      <c r="BM190" s="41"/>
      <c r="BN190" s="41"/>
      <c r="BO190" s="41"/>
      <c r="BP190" s="41"/>
      <c r="BQ190" s="41"/>
      <c r="BR190" s="41"/>
      <c r="BS190" s="41"/>
      <c r="BT190" s="41"/>
      <c r="BU190" s="41"/>
      <c r="BV190" s="41"/>
      <c r="BW190" s="41"/>
      <c r="BX190" s="41"/>
      <c r="BY190" s="41"/>
      <c r="BZ190" s="41"/>
      <c r="CA190" s="41"/>
      <c r="CB190" s="41"/>
      <c r="CC190" s="41"/>
      <c r="CD190" s="41"/>
      <c r="CE190" s="41"/>
      <c r="CF190" s="41"/>
      <c r="CG190" s="41"/>
      <c r="CH190" s="41"/>
      <c r="CI190" s="41"/>
      <c r="CJ190" s="41"/>
      <c r="CK190" s="41"/>
      <c r="CL190" s="41"/>
      <c r="CM190" s="41"/>
      <c r="CN190" s="41"/>
      <c r="CO190" s="41"/>
      <c r="CP190" s="41"/>
      <c r="CQ190" s="41"/>
      <c r="CR190" s="41"/>
      <c r="CS190" s="41"/>
      <c r="CT190" s="41"/>
      <c r="CU190" s="41"/>
      <c r="CV190" s="41"/>
      <c r="CW190" s="41"/>
      <c r="CX190" s="41"/>
      <c r="CY190" s="41"/>
      <c r="CZ190" s="41"/>
      <c r="DA190" s="41"/>
      <c r="DB190" s="41"/>
      <c r="DC190" s="41"/>
      <c r="DD190" s="41"/>
      <c r="DE190" s="41"/>
      <c r="DF190" s="41"/>
      <c r="DG190" s="41"/>
      <c r="DH190" s="41"/>
      <c r="DI190" s="41"/>
      <c r="DJ190" s="41"/>
      <c r="DK190" s="41"/>
      <c r="DL190" s="41"/>
      <c r="DM190" s="41"/>
      <c r="DN190" s="41"/>
      <c r="DO190" s="41"/>
      <c r="DP190" s="41"/>
      <c r="DQ190" s="41"/>
      <c r="DR190" s="41"/>
      <c r="DS190" s="41"/>
      <c r="DT190" s="41"/>
      <c r="DU190" s="41"/>
      <c r="DV190" s="41"/>
      <c r="DW190" s="41"/>
      <c r="DX190" s="41"/>
      <c r="DY190" s="41"/>
      <c r="DZ190" s="41"/>
      <c r="EA190" s="41"/>
      <c r="EB190" s="41"/>
      <c r="EC190" s="41"/>
      <c r="ED190" s="41"/>
      <c r="EE190" s="41"/>
      <c r="EF190" s="41"/>
      <c r="EG190" s="41"/>
      <c r="EH190" s="41"/>
      <c r="EI190" s="41"/>
      <c r="EJ190" s="41"/>
      <c r="EK190" s="41"/>
      <c r="EL190" s="41"/>
      <c r="EM190" s="41"/>
      <c r="EN190" s="41"/>
      <c r="EO190" s="41"/>
      <c r="EP190" s="41"/>
      <c r="EQ190" s="41"/>
      <c r="ER190" s="41"/>
      <c r="ES190" s="41"/>
      <c r="ET190" s="41"/>
      <c r="EU190" s="41"/>
      <c r="EV190" s="41"/>
      <c r="EW190" s="41"/>
      <c r="EX190" s="41"/>
      <c r="EY190" s="41"/>
      <c r="EZ190" s="41"/>
      <c r="FA190" s="41"/>
      <c r="FB190" s="41"/>
      <c r="FC190" s="41"/>
      <c r="FD190" s="41"/>
      <c r="FE190" s="41"/>
      <c r="FF190" s="41"/>
      <c r="FG190" s="41"/>
      <c r="FH190" s="41"/>
      <c r="FI190" s="41"/>
      <c r="FJ190" s="41"/>
      <c r="FK190" s="41"/>
      <c r="FL190" s="41"/>
      <c r="FM190" s="41"/>
      <c r="FN190" s="41"/>
      <c r="FO190" s="41"/>
      <c r="FP190" s="41"/>
      <c r="FQ190" s="41"/>
      <c r="FR190" s="41"/>
      <c r="FS190" s="41"/>
      <c r="FT190" s="41"/>
      <c r="FU190" s="41"/>
      <c r="FV190" s="41"/>
      <c r="FW190" s="41"/>
      <c r="FX190" s="41"/>
      <c r="FY190" s="41"/>
      <c r="FZ190" s="41"/>
      <c r="GA190" s="41"/>
      <c r="GB190" s="41"/>
      <c r="GC190" s="41"/>
      <c r="GD190" s="41"/>
      <c r="GE190" s="41"/>
      <c r="GF190" s="41"/>
      <c r="GG190" s="41"/>
      <c r="GH190" s="41"/>
      <c r="GI190" s="41"/>
      <c r="GJ190" s="41"/>
      <c r="GK190" s="41"/>
      <c r="GL190" s="41"/>
      <c r="GM190" s="41"/>
      <c r="GN190" s="41"/>
      <c r="GO190" s="41"/>
      <c r="GP190" s="41"/>
      <c r="GQ190" s="41"/>
      <c r="GR190" s="41"/>
      <c r="GS190" s="41"/>
      <c r="GT190" s="41"/>
      <c r="GU190" s="41"/>
      <c r="GV190" s="41"/>
      <c r="GW190" s="41"/>
      <c r="GX190" s="41"/>
      <c r="GY190" s="41"/>
      <c r="GZ190" s="41"/>
      <c r="HA190" s="41"/>
      <c r="HB190" s="41"/>
      <c r="HC190" s="41"/>
      <c r="HD190" s="41"/>
      <c r="HE190" s="41"/>
      <c r="HF190" s="41"/>
      <c r="HG190" s="41"/>
      <c r="HH190" s="41"/>
      <c r="HI190" s="41"/>
      <c r="HJ190" s="41"/>
      <c r="HK190" s="41"/>
      <c r="HL190" s="41"/>
      <c r="HM190" s="41"/>
      <c r="HN190" s="41"/>
      <c r="HO190" s="41"/>
      <c r="HP190" s="41"/>
      <c r="HQ190" s="41"/>
      <c r="HR190" s="41"/>
      <c r="HS190" s="41"/>
      <c r="HT190" s="41"/>
      <c r="HU190" s="41"/>
      <c r="HV190" s="41"/>
      <c r="HW190" s="41"/>
      <c r="HX190" s="41"/>
      <c r="HY190" s="41"/>
      <c r="HZ190" s="41"/>
      <c r="IA190" s="41"/>
      <c r="IB190" s="41"/>
      <c r="IC190" s="41"/>
      <c r="ID190" s="41"/>
      <c r="IE190" s="41"/>
      <c r="IF190" s="41"/>
      <c r="IG190" s="41"/>
      <c r="IH190" s="41"/>
      <c r="II190" s="41"/>
      <c r="IJ190" s="41"/>
      <c r="IK190" s="41"/>
      <c r="IL190" s="41"/>
      <c r="IM190" s="41"/>
      <c r="IN190" s="41"/>
      <c r="IO190" s="41"/>
      <c r="IP190" s="41"/>
      <c r="IQ190" s="41"/>
      <c r="IR190" s="41"/>
      <c r="IS190" s="41"/>
      <c r="IT190" s="41"/>
      <c r="IU190" s="41"/>
      <c r="IV190" s="41"/>
      <c r="IW190" s="41"/>
      <c r="IX190" s="41"/>
      <c r="IY190" s="41"/>
      <c r="IZ190" s="41"/>
      <c r="JA190" s="41"/>
      <c r="JB190" s="41"/>
      <c r="JC190" s="41"/>
      <c r="JD190" s="41"/>
      <c r="JE190" s="41"/>
      <c r="JF190" s="41"/>
      <c r="JG190" s="41"/>
      <c r="JH190" s="41"/>
      <c r="JI190" s="41"/>
      <c r="JJ190" s="41"/>
      <c r="JK190" s="41"/>
      <c r="JL190" s="41"/>
      <c r="JM190" s="41"/>
      <c r="JN190" s="41"/>
    </row>
    <row r="191" spans="1:274" s="130" customFormat="1" ht="53.25" customHeight="1" x14ac:dyDescent="0.25">
      <c r="A191" s="223">
        <v>168</v>
      </c>
      <c r="B191" s="224" t="s">
        <v>820</v>
      </c>
      <c r="C191" s="227">
        <v>80101706</v>
      </c>
      <c r="D191" s="202" t="s">
        <v>123</v>
      </c>
      <c r="E191" s="227" t="s">
        <v>125</v>
      </c>
      <c r="F191" s="227">
        <v>1</v>
      </c>
      <c r="G191" s="225" t="s">
        <v>164</v>
      </c>
      <c r="H191" s="138" t="s">
        <v>916</v>
      </c>
      <c r="I191" s="227" t="s">
        <v>96</v>
      </c>
      <c r="J191" s="227" t="s">
        <v>684</v>
      </c>
      <c r="K191" s="227" t="s">
        <v>108</v>
      </c>
      <c r="L191" s="42">
        <v>20527500</v>
      </c>
      <c r="M191" s="42">
        <v>20527500</v>
      </c>
      <c r="N191" s="214" t="s">
        <v>81</v>
      </c>
      <c r="O191" s="214" t="s">
        <v>56</v>
      </c>
      <c r="P191" s="524" t="s">
        <v>126</v>
      </c>
      <c r="Q191" s="41"/>
      <c r="R191" s="124" t="s">
        <v>1055</v>
      </c>
      <c r="S191" s="124" t="s">
        <v>540</v>
      </c>
      <c r="T191" s="25">
        <v>42472</v>
      </c>
      <c r="U191" s="186" t="s">
        <v>1056</v>
      </c>
      <c r="V191" s="127" t="s">
        <v>211</v>
      </c>
      <c r="W191" s="312">
        <v>20527500</v>
      </c>
      <c r="X191" s="96"/>
      <c r="Y191" s="92">
        <f t="shared" si="3"/>
        <v>20527500</v>
      </c>
      <c r="Z191" s="92">
        <v>20527500</v>
      </c>
      <c r="AA191" s="136" t="s">
        <v>1052</v>
      </c>
      <c r="AB191" s="127" t="s">
        <v>1057</v>
      </c>
      <c r="AC191" s="127" t="s">
        <v>224</v>
      </c>
      <c r="AD191" s="127" t="s">
        <v>1058</v>
      </c>
      <c r="AE191" s="127" t="s">
        <v>56</v>
      </c>
      <c r="AF191" s="127" t="s">
        <v>56</v>
      </c>
      <c r="AG191" s="127" t="s">
        <v>56</v>
      </c>
      <c r="AH191" s="320" t="s">
        <v>1042</v>
      </c>
      <c r="AI191" s="321">
        <v>42472</v>
      </c>
      <c r="AJ191" s="321">
        <v>42729</v>
      </c>
      <c r="AK191" s="127" t="s">
        <v>388</v>
      </c>
      <c r="AL191" s="27" t="s">
        <v>389</v>
      </c>
      <c r="AM191" s="461" t="s">
        <v>56</v>
      </c>
      <c r="AN191" s="461" t="s">
        <v>56</v>
      </c>
      <c r="AO191" s="461" t="s">
        <v>56</v>
      </c>
      <c r="AP191" s="461" t="s">
        <v>56</v>
      </c>
      <c r="AQ191" s="461" t="s">
        <v>56</v>
      </c>
      <c r="AR191" s="462">
        <v>2415000</v>
      </c>
      <c r="AS191" s="534">
        <v>2415000</v>
      </c>
      <c r="AT191" s="96"/>
      <c r="AU191" s="534">
        <v>2415000</v>
      </c>
      <c r="AV191" s="96"/>
      <c r="AW191" s="96"/>
      <c r="AX191" s="96"/>
      <c r="AY191" s="96"/>
      <c r="AZ191" s="96"/>
      <c r="BA191" s="96"/>
      <c r="BB191" s="41"/>
      <c r="BC191" s="41"/>
      <c r="BD191" s="41"/>
      <c r="BE191" s="41"/>
      <c r="BF191" s="41"/>
      <c r="BG191" s="41"/>
      <c r="BH191" s="41"/>
      <c r="BI191" s="41"/>
      <c r="BJ191" s="41"/>
      <c r="BK191" s="41"/>
      <c r="BL191" s="41"/>
      <c r="BM191" s="41"/>
      <c r="BN191" s="41"/>
      <c r="BO191" s="41"/>
      <c r="BP191" s="41"/>
      <c r="BQ191" s="41"/>
      <c r="BR191" s="41"/>
      <c r="BS191" s="41"/>
      <c r="BT191" s="41"/>
      <c r="BU191" s="41"/>
      <c r="BV191" s="41"/>
      <c r="BW191" s="41"/>
      <c r="BX191" s="41"/>
      <c r="BY191" s="41"/>
      <c r="BZ191" s="41"/>
      <c r="CA191" s="41"/>
      <c r="CB191" s="41"/>
      <c r="CC191" s="41"/>
      <c r="CD191" s="41"/>
      <c r="CE191" s="41"/>
      <c r="CF191" s="41"/>
      <c r="CG191" s="41"/>
      <c r="CH191" s="41"/>
      <c r="CI191" s="41"/>
      <c r="CJ191" s="41"/>
      <c r="CK191" s="41"/>
      <c r="CL191" s="41"/>
      <c r="CM191" s="41"/>
      <c r="CN191" s="41"/>
      <c r="CO191" s="41"/>
      <c r="CP191" s="41"/>
      <c r="CQ191" s="41"/>
      <c r="CR191" s="41"/>
      <c r="CS191" s="41"/>
      <c r="CT191" s="41"/>
      <c r="CU191" s="41"/>
      <c r="CV191" s="41"/>
      <c r="CW191" s="41"/>
      <c r="CX191" s="41"/>
      <c r="CY191" s="41"/>
      <c r="CZ191" s="41"/>
      <c r="DA191" s="41"/>
      <c r="DB191" s="41"/>
      <c r="DC191" s="41"/>
      <c r="DD191" s="41"/>
      <c r="DE191" s="41"/>
      <c r="DF191" s="41"/>
      <c r="DG191" s="41"/>
      <c r="DH191" s="41"/>
      <c r="DI191" s="41"/>
      <c r="DJ191" s="41"/>
      <c r="DK191" s="41"/>
      <c r="DL191" s="41"/>
      <c r="DM191" s="41"/>
      <c r="DN191" s="41"/>
      <c r="DO191" s="41"/>
      <c r="DP191" s="41"/>
      <c r="DQ191" s="41"/>
      <c r="DR191" s="41"/>
      <c r="DS191" s="41"/>
      <c r="DT191" s="41"/>
      <c r="DU191" s="41"/>
      <c r="DV191" s="41"/>
      <c r="DW191" s="41"/>
      <c r="DX191" s="41"/>
      <c r="DY191" s="41"/>
      <c r="DZ191" s="41"/>
      <c r="EA191" s="41"/>
      <c r="EB191" s="41"/>
      <c r="EC191" s="41"/>
      <c r="ED191" s="41"/>
      <c r="EE191" s="41"/>
      <c r="EF191" s="41"/>
      <c r="EG191" s="41"/>
      <c r="EH191" s="41"/>
      <c r="EI191" s="41"/>
      <c r="EJ191" s="41"/>
      <c r="EK191" s="41"/>
      <c r="EL191" s="41"/>
      <c r="EM191" s="41"/>
      <c r="EN191" s="41"/>
      <c r="EO191" s="41"/>
      <c r="EP191" s="41"/>
      <c r="EQ191" s="41"/>
      <c r="ER191" s="41"/>
      <c r="ES191" s="41"/>
      <c r="ET191" s="41"/>
      <c r="EU191" s="41"/>
      <c r="EV191" s="41"/>
      <c r="EW191" s="41"/>
      <c r="EX191" s="41"/>
      <c r="EY191" s="41"/>
      <c r="EZ191" s="41"/>
      <c r="FA191" s="41"/>
      <c r="FB191" s="41"/>
      <c r="FC191" s="41"/>
      <c r="FD191" s="41"/>
      <c r="FE191" s="41"/>
      <c r="FF191" s="41"/>
      <c r="FG191" s="41"/>
      <c r="FH191" s="41"/>
      <c r="FI191" s="41"/>
      <c r="FJ191" s="41"/>
      <c r="FK191" s="41"/>
      <c r="FL191" s="41"/>
      <c r="FM191" s="41"/>
      <c r="FN191" s="41"/>
      <c r="FO191" s="41"/>
      <c r="FP191" s="41"/>
      <c r="FQ191" s="41"/>
      <c r="FR191" s="41"/>
      <c r="FS191" s="41"/>
      <c r="FT191" s="41"/>
      <c r="FU191" s="41"/>
      <c r="FV191" s="41"/>
      <c r="FW191" s="41"/>
      <c r="FX191" s="41"/>
      <c r="FY191" s="41"/>
      <c r="FZ191" s="41"/>
      <c r="GA191" s="41"/>
      <c r="GB191" s="41"/>
      <c r="GC191" s="41"/>
      <c r="GD191" s="41"/>
      <c r="GE191" s="41"/>
      <c r="GF191" s="41"/>
      <c r="GG191" s="41"/>
      <c r="GH191" s="41"/>
      <c r="GI191" s="41"/>
      <c r="GJ191" s="41"/>
      <c r="GK191" s="41"/>
      <c r="GL191" s="41"/>
      <c r="GM191" s="41"/>
      <c r="GN191" s="41"/>
      <c r="GO191" s="41"/>
      <c r="GP191" s="41"/>
      <c r="GQ191" s="41"/>
      <c r="GR191" s="41"/>
      <c r="GS191" s="41"/>
      <c r="GT191" s="41"/>
      <c r="GU191" s="41"/>
      <c r="GV191" s="41"/>
      <c r="GW191" s="41"/>
      <c r="GX191" s="41"/>
      <c r="GY191" s="41"/>
      <c r="GZ191" s="41"/>
      <c r="HA191" s="41"/>
      <c r="HB191" s="41"/>
      <c r="HC191" s="41"/>
      <c r="HD191" s="41"/>
      <c r="HE191" s="41"/>
      <c r="HF191" s="41"/>
      <c r="HG191" s="41"/>
      <c r="HH191" s="41"/>
      <c r="HI191" s="41"/>
      <c r="HJ191" s="41"/>
      <c r="HK191" s="41"/>
      <c r="HL191" s="41"/>
      <c r="HM191" s="41"/>
      <c r="HN191" s="41"/>
      <c r="HO191" s="41"/>
      <c r="HP191" s="41"/>
      <c r="HQ191" s="41"/>
      <c r="HR191" s="41"/>
      <c r="HS191" s="41"/>
      <c r="HT191" s="41"/>
      <c r="HU191" s="41"/>
      <c r="HV191" s="41"/>
      <c r="HW191" s="41"/>
      <c r="HX191" s="41"/>
      <c r="HY191" s="41"/>
      <c r="HZ191" s="41"/>
      <c r="IA191" s="41"/>
      <c r="IB191" s="41"/>
      <c r="IC191" s="41"/>
      <c r="ID191" s="41"/>
      <c r="IE191" s="41"/>
      <c r="IF191" s="41"/>
      <c r="IG191" s="41"/>
      <c r="IH191" s="41"/>
      <c r="II191" s="41"/>
      <c r="IJ191" s="41"/>
      <c r="IK191" s="41"/>
      <c r="IL191" s="41"/>
      <c r="IM191" s="41"/>
      <c r="IN191" s="41"/>
      <c r="IO191" s="41"/>
      <c r="IP191" s="41"/>
      <c r="IQ191" s="41"/>
      <c r="IR191" s="41"/>
      <c r="IS191" s="41"/>
      <c r="IT191" s="41"/>
      <c r="IU191" s="41"/>
      <c r="IV191" s="41"/>
      <c r="IW191" s="41"/>
      <c r="IX191" s="41"/>
      <c r="IY191" s="41"/>
      <c r="IZ191" s="41"/>
      <c r="JA191" s="41"/>
      <c r="JB191" s="41"/>
      <c r="JC191" s="41"/>
      <c r="JD191" s="41"/>
      <c r="JE191" s="41"/>
      <c r="JF191" s="41"/>
      <c r="JG191" s="41"/>
      <c r="JH191" s="41"/>
      <c r="JI191" s="41"/>
      <c r="JJ191" s="41"/>
      <c r="JK191" s="41"/>
      <c r="JL191" s="41"/>
      <c r="JM191" s="41"/>
      <c r="JN191" s="41"/>
    </row>
    <row r="192" spans="1:274" s="130" customFormat="1" ht="135" customHeight="1" x14ac:dyDescent="0.25">
      <c r="A192" s="223">
        <v>169</v>
      </c>
      <c r="B192" s="224" t="s">
        <v>820</v>
      </c>
      <c r="C192" s="227">
        <v>80101706</v>
      </c>
      <c r="D192" s="202" t="s">
        <v>783</v>
      </c>
      <c r="E192" s="227" t="s">
        <v>125</v>
      </c>
      <c r="F192" s="227">
        <v>1</v>
      </c>
      <c r="G192" s="225" t="s">
        <v>164</v>
      </c>
      <c r="H192" s="138" t="s">
        <v>916</v>
      </c>
      <c r="I192" s="227" t="s">
        <v>96</v>
      </c>
      <c r="J192" s="227" t="s">
        <v>684</v>
      </c>
      <c r="K192" s="227" t="s">
        <v>108</v>
      </c>
      <c r="L192" s="42">
        <v>13387500</v>
      </c>
      <c r="M192" s="42">
        <v>13387500</v>
      </c>
      <c r="N192" s="214" t="s">
        <v>81</v>
      </c>
      <c r="O192" s="214" t="s">
        <v>56</v>
      </c>
      <c r="P192" s="524" t="s">
        <v>126</v>
      </c>
      <c r="Q192" s="41"/>
      <c r="R192" s="124" t="s">
        <v>1059</v>
      </c>
      <c r="S192" s="124" t="s">
        <v>542</v>
      </c>
      <c r="T192" s="25">
        <v>42472</v>
      </c>
      <c r="U192" s="186" t="s">
        <v>543</v>
      </c>
      <c r="V192" s="127" t="s">
        <v>295</v>
      </c>
      <c r="W192" s="405">
        <v>13387500</v>
      </c>
      <c r="X192" s="96"/>
      <c r="Y192" s="92">
        <f t="shared" si="3"/>
        <v>13387500</v>
      </c>
      <c r="Z192" s="92">
        <v>13387500</v>
      </c>
      <c r="AA192" s="136" t="s">
        <v>1060</v>
      </c>
      <c r="AB192" s="136" t="s">
        <v>1061</v>
      </c>
      <c r="AC192" s="136" t="s">
        <v>224</v>
      </c>
      <c r="AD192" s="127" t="s">
        <v>1062</v>
      </c>
      <c r="AE192" s="136" t="s">
        <v>56</v>
      </c>
      <c r="AF192" s="136" t="s">
        <v>56</v>
      </c>
      <c r="AG192" s="136" t="s">
        <v>56</v>
      </c>
      <c r="AH192" s="120" t="s">
        <v>1042</v>
      </c>
      <c r="AI192" s="121">
        <v>42472</v>
      </c>
      <c r="AJ192" s="121">
        <v>42729</v>
      </c>
      <c r="AK192" s="136" t="s">
        <v>388</v>
      </c>
      <c r="AL192" s="92" t="s">
        <v>389</v>
      </c>
      <c r="AM192" s="461" t="s">
        <v>56</v>
      </c>
      <c r="AN192" s="461" t="s">
        <v>56</v>
      </c>
      <c r="AO192" s="461" t="s">
        <v>56</v>
      </c>
      <c r="AP192" s="461" t="s">
        <v>56</v>
      </c>
      <c r="AQ192" s="461" t="s">
        <v>56</v>
      </c>
      <c r="AR192" s="462">
        <v>1575000</v>
      </c>
      <c r="AS192" s="534">
        <v>1575000</v>
      </c>
      <c r="AT192" s="96"/>
      <c r="AU192" s="534">
        <v>1575000</v>
      </c>
      <c r="AV192" s="96"/>
      <c r="AW192" s="96"/>
      <c r="AX192" s="96"/>
      <c r="AY192" s="96"/>
      <c r="AZ192" s="96"/>
      <c r="BA192" s="96"/>
      <c r="BB192" s="41"/>
      <c r="BC192" s="41"/>
      <c r="BD192" s="41"/>
      <c r="BE192" s="41"/>
      <c r="BF192" s="41"/>
      <c r="BG192" s="41"/>
      <c r="BH192" s="41"/>
      <c r="BI192" s="41"/>
      <c r="BJ192" s="41"/>
      <c r="BK192" s="41"/>
      <c r="BL192" s="41"/>
      <c r="BM192" s="41"/>
      <c r="BN192" s="41"/>
      <c r="BO192" s="41"/>
      <c r="BP192" s="41"/>
      <c r="BQ192" s="41"/>
      <c r="BR192" s="41"/>
      <c r="BS192" s="41"/>
      <c r="BT192" s="41"/>
      <c r="BU192" s="41"/>
      <c r="BV192" s="41"/>
      <c r="BW192" s="41"/>
      <c r="BX192" s="41"/>
      <c r="BY192" s="41"/>
      <c r="BZ192" s="41"/>
      <c r="CA192" s="41"/>
      <c r="CB192" s="41"/>
      <c r="CC192" s="41"/>
      <c r="CD192" s="41"/>
      <c r="CE192" s="41"/>
      <c r="CF192" s="41"/>
      <c r="CG192" s="41"/>
      <c r="CH192" s="41"/>
      <c r="CI192" s="41"/>
      <c r="CJ192" s="41"/>
      <c r="CK192" s="41"/>
      <c r="CL192" s="41"/>
      <c r="CM192" s="41"/>
      <c r="CN192" s="41"/>
      <c r="CO192" s="41"/>
      <c r="CP192" s="41"/>
      <c r="CQ192" s="41"/>
      <c r="CR192" s="41"/>
      <c r="CS192" s="41"/>
      <c r="CT192" s="41"/>
      <c r="CU192" s="41"/>
      <c r="CV192" s="41"/>
      <c r="CW192" s="41"/>
      <c r="CX192" s="41"/>
      <c r="CY192" s="41"/>
      <c r="CZ192" s="41"/>
      <c r="DA192" s="41"/>
      <c r="DB192" s="41"/>
      <c r="DC192" s="41"/>
      <c r="DD192" s="41"/>
      <c r="DE192" s="41"/>
      <c r="DF192" s="41"/>
      <c r="DG192" s="41"/>
      <c r="DH192" s="41"/>
      <c r="DI192" s="41"/>
      <c r="DJ192" s="41"/>
      <c r="DK192" s="41"/>
      <c r="DL192" s="41"/>
      <c r="DM192" s="41"/>
      <c r="DN192" s="41"/>
      <c r="DO192" s="41"/>
      <c r="DP192" s="41"/>
      <c r="DQ192" s="41"/>
      <c r="DR192" s="41"/>
      <c r="DS192" s="41"/>
      <c r="DT192" s="41"/>
      <c r="DU192" s="41"/>
      <c r="DV192" s="41"/>
      <c r="DW192" s="41"/>
      <c r="DX192" s="41"/>
      <c r="DY192" s="41"/>
      <c r="DZ192" s="41"/>
      <c r="EA192" s="41"/>
      <c r="EB192" s="41"/>
      <c r="EC192" s="41"/>
      <c r="ED192" s="41"/>
      <c r="EE192" s="41"/>
      <c r="EF192" s="41"/>
      <c r="EG192" s="41"/>
      <c r="EH192" s="41"/>
      <c r="EI192" s="41"/>
      <c r="EJ192" s="41"/>
      <c r="EK192" s="41"/>
      <c r="EL192" s="41"/>
      <c r="EM192" s="41"/>
      <c r="EN192" s="41"/>
      <c r="EO192" s="41"/>
      <c r="EP192" s="41"/>
      <c r="EQ192" s="41"/>
      <c r="ER192" s="41"/>
      <c r="ES192" s="41"/>
      <c r="ET192" s="41"/>
      <c r="EU192" s="41"/>
      <c r="EV192" s="41"/>
      <c r="EW192" s="41"/>
      <c r="EX192" s="41"/>
      <c r="EY192" s="41"/>
      <c r="EZ192" s="41"/>
      <c r="FA192" s="41"/>
      <c r="FB192" s="41"/>
      <c r="FC192" s="41"/>
      <c r="FD192" s="41"/>
      <c r="FE192" s="41"/>
      <c r="FF192" s="41"/>
      <c r="FG192" s="41"/>
      <c r="FH192" s="41"/>
      <c r="FI192" s="41"/>
      <c r="FJ192" s="41"/>
      <c r="FK192" s="41"/>
      <c r="FL192" s="41"/>
      <c r="FM192" s="41"/>
      <c r="FN192" s="41"/>
      <c r="FO192" s="41"/>
      <c r="FP192" s="41"/>
      <c r="FQ192" s="41"/>
      <c r="FR192" s="41"/>
      <c r="FS192" s="41"/>
      <c r="FT192" s="41"/>
      <c r="FU192" s="41"/>
      <c r="FV192" s="41"/>
      <c r="FW192" s="41"/>
      <c r="FX192" s="41"/>
      <c r="FY192" s="41"/>
      <c r="FZ192" s="41"/>
      <c r="GA192" s="41"/>
      <c r="GB192" s="41"/>
      <c r="GC192" s="41"/>
      <c r="GD192" s="41"/>
      <c r="GE192" s="41"/>
      <c r="GF192" s="41"/>
      <c r="GG192" s="41"/>
      <c r="GH192" s="41"/>
      <c r="GI192" s="41"/>
      <c r="GJ192" s="41"/>
      <c r="GK192" s="41"/>
      <c r="GL192" s="41"/>
      <c r="GM192" s="41"/>
      <c r="GN192" s="41"/>
      <c r="GO192" s="41"/>
      <c r="GP192" s="41"/>
      <c r="GQ192" s="41"/>
      <c r="GR192" s="41"/>
      <c r="GS192" s="41"/>
      <c r="GT192" s="41"/>
      <c r="GU192" s="41"/>
      <c r="GV192" s="41"/>
      <c r="GW192" s="41"/>
      <c r="GX192" s="41"/>
      <c r="GY192" s="41"/>
      <c r="GZ192" s="41"/>
      <c r="HA192" s="41"/>
      <c r="HB192" s="41"/>
      <c r="HC192" s="41"/>
      <c r="HD192" s="41"/>
      <c r="HE192" s="41"/>
      <c r="HF192" s="41"/>
      <c r="HG192" s="41"/>
      <c r="HH192" s="41"/>
      <c r="HI192" s="41"/>
      <c r="HJ192" s="41"/>
      <c r="HK192" s="41"/>
      <c r="HL192" s="41"/>
      <c r="HM192" s="41"/>
      <c r="HN192" s="41"/>
      <c r="HO192" s="41"/>
      <c r="HP192" s="41"/>
      <c r="HQ192" s="41"/>
      <c r="HR192" s="41"/>
      <c r="HS192" s="41"/>
      <c r="HT192" s="41"/>
      <c r="HU192" s="41"/>
      <c r="HV192" s="41"/>
      <c r="HW192" s="41"/>
      <c r="HX192" s="41"/>
      <c r="HY192" s="41"/>
      <c r="HZ192" s="41"/>
      <c r="IA192" s="41"/>
      <c r="IB192" s="41"/>
      <c r="IC192" s="41"/>
      <c r="ID192" s="41"/>
      <c r="IE192" s="41"/>
      <c r="IF192" s="41"/>
      <c r="IG192" s="41"/>
      <c r="IH192" s="41"/>
      <c r="II192" s="41"/>
      <c r="IJ192" s="41"/>
      <c r="IK192" s="41"/>
      <c r="IL192" s="41"/>
      <c r="IM192" s="41"/>
      <c r="IN192" s="41"/>
      <c r="IO192" s="41"/>
      <c r="IP192" s="41"/>
      <c r="IQ192" s="41"/>
      <c r="IR192" s="41"/>
      <c r="IS192" s="41"/>
      <c r="IT192" s="41"/>
      <c r="IU192" s="41"/>
      <c r="IV192" s="41"/>
      <c r="IW192" s="41"/>
      <c r="IX192" s="41"/>
      <c r="IY192" s="41"/>
      <c r="IZ192" s="41"/>
      <c r="JA192" s="41"/>
      <c r="JB192" s="41"/>
      <c r="JC192" s="41"/>
      <c r="JD192" s="41"/>
      <c r="JE192" s="41"/>
      <c r="JF192" s="41"/>
      <c r="JG192" s="41"/>
      <c r="JH192" s="41"/>
      <c r="JI192" s="41"/>
      <c r="JJ192" s="41"/>
      <c r="JK192" s="41"/>
      <c r="JL192" s="41"/>
      <c r="JM192" s="41"/>
      <c r="JN192" s="41"/>
    </row>
    <row r="193" spans="1:274" s="130" customFormat="1" ht="135" customHeight="1" x14ac:dyDescent="0.25">
      <c r="A193" s="223">
        <v>170</v>
      </c>
      <c r="B193" s="224" t="s">
        <v>820</v>
      </c>
      <c r="C193" s="227">
        <v>80101706</v>
      </c>
      <c r="D193" s="202" t="s">
        <v>783</v>
      </c>
      <c r="E193" s="227" t="s">
        <v>125</v>
      </c>
      <c r="F193" s="227">
        <v>1</v>
      </c>
      <c r="G193" s="225" t="s">
        <v>164</v>
      </c>
      <c r="H193" s="138" t="s">
        <v>916</v>
      </c>
      <c r="I193" s="227" t="s">
        <v>96</v>
      </c>
      <c r="J193" s="227" t="s">
        <v>684</v>
      </c>
      <c r="K193" s="227" t="s">
        <v>108</v>
      </c>
      <c r="L193" s="42">
        <v>13387500</v>
      </c>
      <c r="M193" s="42">
        <v>13387500</v>
      </c>
      <c r="N193" s="214" t="s">
        <v>81</v>
      </c>
      <c r="O193" s="214" t="s">
        <v>56</v>
      </c>
      <c r="P193" s="524" t="s">
        <v>126</v>
      </c>
      <c r="Q193" s="41"/>
      <c r="R193" s="124" t="s">
        <v>1063</v>
      </c>
      <c r="S193" s="124" t="s">
        <v>481</v>
      </c>
      <c r="T193" s="25">
        <v>42472</v>
      </c>
      <c r="U193" s="186" t="s">
        <v>543</v>
      </c>
      <c r="V193" s="127" t="s">
        <v>295</v>
      </c>
      <c r="W193" s="205">
        <v>13387500</v>
      </c>
      <c r="X193" s="96"/>
      <c r="Y193" s="92">
        <f t="shared" si="3"/>
        <v>13387500</v>
      </c>
      <c r="Z193" s="92">
        <v>13387500</v>
      </c>
      <c r="AA193" s="136" t="s">
        <v>1060</v>
      </c>
      <c r="AB193" s="136" t="s">
        <v>1064</v>
      </c>
      <c r="AC193" s="136" t="s">
        <v>224</v>
      </c>
      <c r="AD193" s="127" t="s">
        <v>1065</v>
      </c>
      <c r="AE193" s="136" t="s">
        <v>56</v>
      </c>
      <c r="AF193" s="136" t="s">
        <v>56</v>
      </c>
      <c r="AG193" s="136" t="s">
        <v>56</v>
      </c>
      <c r="AH193" s="120" t="s">
        <v>1042</v>
      </c>
      <c r="AI193" s="121">
        <v>42472</v>
      </c>
      <c r="AJ193" s="121">
        <v>42729</v>
      </c>
      <c r="AK193" s="136" t="s">
        <v>388</v>
      </c>
      <c r="AL193" s="92" t="s">
        <v>389</v>
      </c>
      <c r="AM193" s="461" t="s">
        <v>56</v>
      </c>
      <c r="AN193" s="461" t="s">
        <v>56</v>
      </c>
      <c r="AO193" s="461" t="s">
        <v>56</v>
      </c>
      <c r="AP193" s="461" t="s">
        <v>56</v>
      </c>
      <c r="AQ193" s="461" t="s">
        <v>56</v>
      </c>
      <c r="AR193" s="462">
        <v>1575000</v>
      </c>
      <c r="AS193" s="534">
        <v>1575000</v>
      </c>
      <c r="AT193" s="96"/>
      <c r="AU193" s="534">
        <v>1575000</v>
      </c>
      <c r="AV193" s="96"/>
      <c r="AW193" s="96"/>
      <c r="AX193" s="96"/>
      <c r="AY193" s="96"/>
      <c r="AZ193" s="96"/>
      <c r="BA193" s="96"/>
      <c r="BB193" s="41"/>
      <c r="BC193" s="41"/>
      <c r="BD193" s="41"/>
      <c r="BE193" s="41"/>
      <c r="BF193" s="41"/>
      <c r="BG193" s="41"/>
      <c r="BH193" s="41"/>
      <c r="BI193" s="41"/>
      <c r="BJ193" s="41"/>
      <c r="BK193" s="41"/>
      <c r="BL193" s="41"/>
      <c r="BM193" s="41"/>
      <c r="BN193" s="41"/>
      <c r="BO193" s="41"/>
      <c r="BP193" s="41"/>
      <c r="BQ193" s="41"/>
      <c r="BR193" s="41"/>
      <c r="BS193" s="41"/>
      <c r="BT193" s="41"/>
      <c r="BU193" s="41"/>
      <c r="BV193" s="41"/>
      <c r="BW193" s="41"/>
      <c r="BX193" s="41"/>
      <c r="BY193" s="41"/>
      <c r="BZ193" s="41"/>
      <c r="CA193" s="41"/>
      <c r="CB193" s="41"/>
      <c r="CC193" s="41"/>
      <c r="CD193" s="41"/>
      <c r="CE193" s="41"/>
      <c r="CF193" s="41"/>
      <c r="CG193" s="41"/>
      <c r="CH193" s="41"/>
      <c r="CI193" s="41"/>
      <c r="CJ193" s="41"/>
      <c r="CK193" s="41"/>
      <c r="CL193" s="41"/>
      <c r="CM193" s="41"/>
      <c r="CN193" s="41"/>
      <c r="CO193" s="41"/>
      <c r="CP193" s="41"/>
      <c r="CQ193" s="41"/>
      <c r="CR193" s="41"/>
      <c r="CS193" s="41"/>
      <c r="CT193" s="41"/>
      <c r="CU193" s="41"/>
      <c r="CV193" s="41"/>
      <c r="CW193" s="41"/>
      <c r="CX193" s="41"/>
      <c r="CY193" s="41"/>
      <c r="CZ193" s="41"/>
      <c r="DA193" s="41"/>
      <c r="DB193" s="41"/>
      <c r="DC193" s="41"/>
      <c r="DD193" s="41"/>
      <c r="DE193" s="41"/>
      <c r="DF193" s="41"/>
      <c r="DG193" s="41"/>
      <c r="DH193" s="41"/>
      <c r="DI193" s="41"/>
      <c r="DJ193" s="41"/>
      <c r="DK193" s="41"/>
      <c r="DL193" s="41"/>
      <c r="DM193" s="41"/>
      <c r="DN193" s="41"/>
      <c r="DO193" s="41"/>
      <c r="DP193" s="41"/>
      <c r="DQ193" s="41"/>
      <c r="DR193" s="41"/>
      <c r="DS193" s="41"/>
      <c r="DT193" s="41"/>
      <c r="DU193" s="41"/>
      <c r="DV193" s="41"/>
      <c r="DW193" s="41"/>
      <c r="DX193" s="41"/>
      <c r="DY193" s="41"/>
      <c r="DZ193" s="41"/>
      <c r="EA193" s="41"/>
      <c r="EB193" s="41"/>
      <c r="EC193" s="41"/>
      <c r="ED193" s="41"/>
      <c r="EE193" s="41"/>
      <c r="EF193" s="41"/>
      <c r="EG193" s="41"/>
      <c r="EH193" s="41"/>
      <c r="EI193" s="41"/>
      <c r="EJ193" s="41"/>
      <c r="EK193" s="41"/>
      <c r="EL193" s="41"/>
      <c r="EM193" s="41"/>
      <c r="EN193" s="41"/>
      <c r="EO193" s="41"/>
      <c r="EP193" s="41"/>
      <c r="EQ193" s="41"/>
      <c r="ER193" s="41"/>
      <c r="ES193" s="41"/>
      <c r="ET193" s="41"/>
      <c r="EU193" s="41"/>
      <c r="EV193" s="41"/>
      <c r="EW193" s="41"/>
      <c r="EX193" s="41"/>
      <c r="EY193" s="41"/>
      <c r="EZ193" s="41"/>
      <c r="FA193" s="41"/>
      <c r="FB193" s="41"/>
      <c r="FC193" s="41"/>
      <c r="FD193" s="41"/>
      <c r="FE193" s="41"/>
      <c r="FF193" s="41"/>
      <c r="FG193" s="41"/>
      <c r="FH193" s="41"/>
      <c r="FI193" s="41"/>
      <c r="FJ193" s="41"/>
      <c r="FK193" s="41"/>
      <c r="FL193" s="41"/>
      <c r="FM193" s="41"/>
      <c r="FN193" s="41"/>
      <c r="FO193" s="41"/>
      <c r="FP193" s="41"/>
      <c r="FQ193" s="41"/>
      <c r="FR193" s="41"/>
      <c r="FS193" s="41"/>
      <c r="FT193" s="41"/>
      <c r="FU193" s="41"/>
      <c r="FV193" s="41"/>
      <c r="FW193" s="41"/>
      <c r="FX193" s="41"/>
      <c r="FY193" s="41"/>
      <c r="FZ193" s="41"/>
      <c r="GA193" s="41"/>
      <c r="GB193" s="41"/>
      <c r="GC193" s="41"/>
      <c r="GD193" s="41"/>
      <c r="GE193" s="41"/>
      <c r="GF193" s="41"/>
      <c r="GG193" s="41"/>
      <c r="GH193" s="41"/>
      <c r="GI193" s="41"/>
      <c r="GJ193" s="41"/>
      <c r="GK193" s="41"/>
      <c r="GL193" s="41"/>
      <c r="GM193" s="41"/>
      <c r="GN193" s="41"/>
      <c r="GO193" s="41"/>
      <c r="GP193" s="41"/>
      <c r="GQ193" s="41"/>
      <c r="GR193" s="41"/>
      <c r="GS193" s="41"/>
      <c r="GT193" s="41"/>
      <c r="GU193" s="41"/>
      <c r="GV193" s="41"/>
      <c r="GW193" s="41"/>
      <c r="GX193" s="41"/>
      <c r="GY193" s="41"/>
      <c r="GZ193" s="41"/>
      <c r="HA193" s="41"/>
      <c r="HB193" s="41"/>
      <c r="HC193" s="41"/>
      <c r="HD193" s="41"/>
      <c r="HE193" s="41"/>
      <c r="HF193" s="41"/>
      <c r="HG193" s="41"/>
      <c r="HH193" s="41"/>
      <c r="HI193" s="41"/>
      <c r="HJ193" s="41"/>
      <c r="HK193" s="41"/>
      <c r="HL193" s="41"/>
      <c r="HM193" s="41"/>
      <c r="HN193" s="41"/>
      <c r="HO193" s="41"/>
      <c r="HP193" s="41"/>
      <c r="HQ193" s="41"/>
      <c r="HR193" s="41"/>
      <c r="HS193" s="41"/>
      <c r="HT193" s="41"/>
      <c r="HU193" s="41"/>
      <c r="HV193" s="41"/>
      <c r="HW193" s="41"/>
      <c r="HX193" s="41"/>
      <c r="HY193" s="41"/>
      <c r="HZ193" s="41"/>
      <c r="IA193" s="41"/>
      <c r="IB193" s="41"/>
      <c r="IC193" s="41"/>
      <c r="ID193" s="41"/>
      <c r="IE193" s="41"/>
      <c r="IF193" s="41"/>
      <c r="IG193" s="41"/>
      <c r="IH193" s="41"/>
      <c r="II193" s="41"/>
      <c r="IJ193" s="41"/>
      <c r="IK193" s="41"/>
      <c r="IL193" s="41"/>
      <c r="IM193" s="41"/>
      <c r="IN193" s="41"/>
      <c r="IO193" s="41"/>
      <c r="IP193" s="41"/>
      <c r="IQ193" s="41"/>
      <c r="IR193" s="41"/>
      <c r="IS193" s="41"/>
      <c r="IT193" s="41"/>
      <c r="IU193" s="41"/>
      <c r="IV193" s="41"/>
      <c r="IW193" s="41"/>
      <c r="IX193" s="41"/>
      <c r="IY193" s="41"/>
      <c r="IZ193" s="41"/>
      <c r="JA193" s="41"/>
      <c r="JB193" s="41"/>
      <c r="JC193" s="41"/>
      <c r="JD193" s="41"/>
      <c r="JE193" s="41"/>
      <c r="JF193" s="41"/>
      <c r="JG193" s="41"/>
      <c r="JH193" s="41"/>
      <c r="JI193" s="41"/>
      <c r="JJ193" s="41"/>
      <c r="JK193" s="41"/>
      <c r="JL193" s="41"/>
      <c r="JM193" s="41"/>
      <c r="JN193" s="41"/>
    </row>
    <row r="194" spans="1:274" s="130" customFormat="1" ht="135" customHeight="1" x14ac:dyDescent="0.25">
      <c r="A194" s="223">
        <v>171</v>
      </c>
      <c r="B194" s="227" t="s">
        <v>821</v>
      </c>
      <c r="C194" s="227">
        <v>80101706</v>
      </c>
      <c r="D194" s="202" t="s">
        <v>784</v>
      </c>
      <c r="E194" s="227" t="s">
        <v>125</v>
      </c>
      <c r="F194" s="227">
        <v>1</v>
      </c>
      <c r="G194" s="225" t="s">
        <v>161</v>
      </c>
      <c r="H194" s="138">
        <v>4</v>
      </c>
      <c r="I194" s="227" t="s">
        <v>96</v>
      </c>
      <c r="J194" s="227" t="s">
        <v>684</v>
      </c>
      <c r="K194" s="227" t="s">
        <v>108</v>
      </c>
      <c r="L194" s="42">
        <v>12600000</v>
      </c>
      <c r="M194" s="42">
        <v>12600000</v>
      </c>
      <c r="N194" s="214" t="s">
        <v>81</v>
      </c>
      <c r="O194" s="214" t="s">
        <v>56</v>
      </c>
      <c r="P194" s="524" t="s">
        <v>126</v>
      </c>
      <c r="Q194" s="41"/>
      <c r="R194" s="124" t="s">
        <v>987</v>
      </c>
      <c r="S194" s="124" t="s">
        <v>287</v>
      </c>
      <c r="T194" s="25">
        <v>42461</v>
      </c>
      <c r="U194" s="186" t="s">
        <v>988</v>
      </c>
      <c r="V194" s="127" t="s">
        <v>211</v>
      </c>
      <c r="W194" s="205">
        <v>12600000</v>
      </c>
      <c r="X194" s="96"/>
      <c r="Y194" s="92">
        <f t="shared" si="3"/>
        <v>12600000</v>
      </c>
      <c r="Z194" s="92">
        <v>12600000</v>
      </c>
      <c r="AA194" s="136" t="s">
        <v>989</v>
      </c>
      <c r="AB194" s="127" t="s">
        <v>990</v>
      </c>
      <c r="AC194" s="127" t="s">
        <v>224</v>
      </c>
      <c r="AD194" s="127" t="s">
        <v>991</v>
      </c>
      <c r="AE194" s="127" t="s">
        <v>56</v>
      </c>
      <c r="AF194" s="127" t="s">
        <v>56</v>
      </c>
      <c r="AG194" s="127" t="s">
        <v>56</v>
      </c>
      <c r="AH194" s="320" t="s">
        <v>992</v>
      </c>
      <c r="AI194" s="321">
        <v>42461</v>
      </c>
      <c r="AJ194" s="321">
        <v>42551</v>
      </c>
      <c r="AK194" s="127" t="s">
        <v>993</v>
      </c>
      <c r="AL194" s="498" t="s">
        <v>867</v>
      </c>
      <c r="AM194" s="461" t="s">
        <v>56</v>
      </c>
      <c r="AN194" s="461" t="s">
        <v>56</v>
      </c>
      <c r="AO194" s="461" t="s">
        <v>56</v>
      </c>
      <c r="AP194" s="461" t="s">
        <v>56</v>
      </c>
      <c r="AQ194" s="461" t="s">
        <v>56</v>
      </c>
      <c r="AR194" s="462">
        <v>3150000</v>
      </c>
      <c r="AS194" s="535">
        <v>3150000</v>
      </c>
      <c r="AT194" s="96"/>
      <c r="AU194" s="535">
        <v>3150000</v>
      </c>
      <c r="AV194" s="96"/>
      <c r="AW194" s="96"/>
      <c r="AX194" s="96"/>
      <c r="AY194" s="96"/>
      <c r="AZ194" s="96"/>
      <c r="BA194" s="96"/>
      <c r="BB194" s="4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c r="BY194" s="41"/>
      <c r="BZ194" s="41"/>
      <c r="CA194" s="41"/>
      <c r="CB194" s="41"/>
      <c r="CC194" s="41"/>
      <c r="CD194" s="41"/>
      <c r="CE194" s="41"/>
      <c r="CF194" s="41"/>
      <c r="CG194" s="41"/>
      <c r="CH194" s="41"/>
      <c r="CI194" s="41"/>
      <c r="CJ194" s="41"/>
      <c r="CK194" s="41"/>
      <c r="CL194" s="41"/>
      <c r="CM194" s="41"/>
      <c r="CN194" s="41"/>
      <c r="CO194" s="41"/>
      <c r="CP194" s="41"/>
      <c r="CQ194" s="41"/>
      <c r="CR194" s="41"/>
      <c r="CS194" s="41"/>
      <c r="CT194" s="41"/>
      <c r="CU194" s="41"/>
      <c r="CV194" s="41"/>
      <c r="CW194" s="41"/>
      <c r="CX194" s="41"/>
      <c r="CY194" s="41"/>
      <c r="CZ194" s="41"/>
      <c r="DA194" s="41"/>
      <c r="DB194" s="41"/>
      <c r="DC194" s="41"/>
      <c r="DD194" s="41"/>
      <c r="DE194" s="41"/>
      <c r="DF194" s="41"/>
      <c r="DG194" s="41"/>
      <c r="DH194" s="41"/>
      <c r="DI194" s="41"/>
      <c r="DJ194" s="41"/>
      <c r="DK194" s="41"/>
      <c r="DL194" s="41"/>
      <c r="DM194" s="41"/>
      <c r="DN194" s="41"/>
      <c r="DO194" s="41"/>
      <c r="DP194" s="41"/>
      <c r="DQ194" s="41"/>
      <c r="DR194" s="41"/>
      <c r="DS194" s="41"/>
      <c r="DT194" s="41"/>
      <c r="DU194" s="41"/>
      <c r="DV194" s="41"/>
      <c r="DW194" s="41"/>
      <c r="DX194" s="41"/>
      <c r="DY194" s="41"/>
      <c r="DZ194" s="41"/>
      <c r="EA194" s="41"/>
      <c r="EB194" s="41"/>
      <c r="EC194" s="41"/>
      <c r="ED194" s="41"/>
      <c r="EE194" s="41"/>
      <c r="EF194" s="41"/>
      <c r="EG194" s="41"/>
      <c r="EH194" s="41"/>
      <c r="EI194" s="41"/>
      <c r="EJ194" s="41"/>
      <c r="EK194" s="41"/>
      <c r="EL194" s="41"/>
      <c r="EM194" s="41"/>
      <c r="EN194" s="41"/>
      <c r="EO194" s="41"/>
      <c r="EP194" s="41"/>
      <c r="EQ194" s="41"/>
      <c r="ER194" s="41"/>
      <c r="ES194" s="41"/>
      <c r="ET194" s="41"/>
      <c r="EU194" s="41"/>
      <c r="EV194" s="41"/>
      <c r="EW194" s="41"/>
      <c r="EX194" s="41"/>
      <c r="EY194" s="41"/>
      <c r="EZ194" s="41"/>
      <c r="FA194" s="41"/>
      <c r="FB194" s="41"/>
      <c r="FC194" s="41"/>
      <c r="FD194" s="41"/>
      <c r="FE194" s="41"/>
      <c r="FF194" s="41"/>
      <c r="FG194" s="41"/>
      <c r="FH194" s="41"/>
      <c r="FI194" s="41"/>
      <c r="FJ194" s="41"/>
      <c r="FK194" s="41"/>
      <c r="FL194" s="41"/>
      <c r="FM194" s="41"/>
      <c r="FN194" s="41"/>
      <c r="FO194" s="41"/>
      <c r="FP194" s="41"/>
      <c r="FQ194" s="41"/>
      <c r="FR194" s="41"/>
      <c r="FS194" s="41"/>
      <c r="FT194" s="41"/>
      <c r="FU194" s="41"/>
      <c r="FV194" s="41"/>
      <c r="FW194" s="41"/>
      <c r="FX194" s="41"/>
      <c r="FY194" s="41"/>
      <c r="FZ194" s="41"/>
      <c r="GA194" s="41"/>
      <c r="GB194" s="41"/>
      <c r="GC194" s="41"/>
      <c r="GD194" s="41"/>
      <c r="GE194" s="41"/>
      <c r="GF194" s="41"/>
      <c r="GG194" s="41"/>
      <c r="GH194" s="41"/>
      <c r="GI194" s="41"/>
      <c r="GJ194" s="41"/>
      <c r="GK194" s="41"/>
      <c r="GL194" s="41"/>
      <c r="GM194" s="41"/>
      <c r="GN194" s="41"/>
      <c r="GO194" s="41"/>
      <c r="GP194" s="41"/>
      <c r="GQ194" s="41"/>
      <c r="GR194" s="41"/>
      <c r="GS194" s="41"/>
      <c r="GT194" s="41"/>
      <c r="GU194" s="41"/>
      <c r="GV194" s="41"/>
      <c r="GW194" s="41"/>
      <c r="GX194" s="41"/>
      <c r="GY194" s="41"/>
      <c r="GZ194" s="41"/>
      <c r="HA194" s="41"/>
      <c r="HB194" s="41"/>
      <c r="HC194" s="41"/>
      <c r="HD194" s="41"/>
      <c r="HE194" s="41"/>
      <c r="HF194" s="41"/>
      <c r="HG194" s="41"/>
      <c r="HH194" s="41"/>
      <c r="HI194" s="41"/>
      <c r="HJ194" s="41"/>
      <c r="HK194" s="41"/>
      <c r="HL194" s="41"/>
      <c r="HM194" s="41"/>
      <c r="HN194" s="41"/>
      <c r="HO194" s="41"/>
      <c r="HP194" s="41"/>
      <c r="HQ194" s="41"/>
      <c r="HR194" s="41"/>
      <c r="HS194" s="41"/>
      <c r="HT194" s="41"/>
      <c r="HU194" s="41"/>
      <c r="HV194" s="41"/>
      <c r="HW194" s="41"/>
      <c r="HX194" s="41"/>
      <c r="HY194" s="41"/>
      <c r="HZ194" s="41"/>
      <c r="IA194" s="41"/>
      <c r="IB194" s="41"/>
      <c r="IC194" s="41"/>
      <c r="ID194" s="41"/>
      <c r="IE194" s="41"/>
      <c r="IF194" s="41"/>
      <c r="IG194" s="41"/>
      <c r="IH194" s="41"/>
      <c r="II194" s="41"/>
      <c r="IJ194" s="41"/>
      <c r="IK194" s="41"/>
      <c r="IL194" s="41"/>
      <c r="IM194" s="41"/>
      <c r="IN194" s="41"/>
      <c r="IO194" s="41"/>
      <c r="IP194" s="41"/>
      <c r="IQ194" s="41"/>
      <c r="IR194" s="41"/>
      <c r="IS194" s="41"/>
      <c r="IT194" s="41"/>
      <c r="IU194" s="41"/>
      <c r="IV194" s="41"/>
      <c r="IW194" s="41"/>
      <c r="IX194" s="41"/>
      <c r="IY194" s="41"/>
      <c r="IZ194" s="41"/>
      <c r="JA194" s="41"/>
      <c r="JB194" s="41"/>
      <c r="JC194" s="41"/>
      <c r="JD194" s="41"/>
      <c r="JE194" s="41"/>
      <c r="JF194" s="41"/>
      <c r="JG194" s="41"/>
      <c r="JH194" s="41"/>
      <c r="JI194" s="41"/>
      <c r="JJ194" s="41"/>
      <c r="JK194" s="41"/>
      <c r="JL194" s="41"/>
      <c r="JM194" s="41"/>
      <c r="JN194" s="41"/>
    </row>
    <row r="195" spans="1:274" s="130" customFormat="1" ht="135" customHeight="1" x14ac:dyDescent="0.25">
      <c r="A195" s="223">
        <v>172</v>
      </c>
      <c r="B195" s="227" t="s">
        <v>821</v>
      </c>
      <c r="C195" s="227">
        <v>80101706</v>
      </c>
      <c r="D195" s="202" t="s">
        <v>785</v>
      </c>
      <c r="E195" s="227" t="s">
        <v>125</v>
      </c>
      <c r="F195" s="227">
        <v>1</v>
      </c>
      <c r="G195" s="225" t="s">
        <v>161</v>
      </c>
      <c r="H195" s="138">
        <v>9</v>
      </c>
      <c r="I195" s="227" t="s">
        <v>96</v>
      </c>
      <c r="J195" s="227" t="s">
        <v>684</v>
      </c>
      <c r="K195" s="227" t="s">
        <v>108</v>
      </c>
      <c r="L195" s="42">
        <v>63000000</v>
      </c>
      <c r="M195" s="42">
        <v>63000000</v>
      </c>
      <c r="N195" s="214" t="s">
        <v>81</v>
      </c>
      <c r="O195" s="214" t="s">
        <v>56</v>
      </c>
      <c r="P195" s="524" t="s">
        <v>126</v>
      </c>
      <c r="Q195" s="41"/>
      <c r="R195" s="124" t="s">
        <v>994</v>
      </c>
      <c r="S195" s="124" t="s">
        <v>995</v>
      </c>
      <c r="T195" s="25">
        <v>42465</v>
      </c>
      <c r="U195" s="186" t="s">
        <v>996</v>
      </c>
      <c r="V195" s="127" t="s">
        <v>211</v>
      </c>
      <c r="W195" s="205">
        <v>63000000</v>
      </c>
      <c r="X195" s="96"/>
      <c r="Y195" s="92">
        <f t="shared" si="3"/>
        <v>63000000</v>
      </c>
      <c r="Z195" s="92">
        <v>63000000</v>
      </c>
      <c r="AA195" s="136" t="s">
        <v>997</v>
      </c>
      <c r="AB195" s="136" t="s">
        <v>998</v>
      </c>
      <c r="AC195" s="136" t="s">
        <v>224</v>
      </c>
      <c r="AD195" s="127"/>
      <c r="AE195" s="136" t="s">
        <v>56</v>
      </c>
      <c r="AF195" s="136" t="s">
        <v>56</v>
      </c>
      <c r="AG195" s="136" t="s">
        <v>56</v>
      </c>
      <c r="AH195" s="120" t="s">
        <v>933</v>
      </c>
      <c r="AI195" s="121">
        <v>42465</v>
      </c>
      <c r="AJ195" s="121">
        <v>42734</v>
      </c>
      <c r="AK195" s="136" t="s">
        <v>993</v>
      </c>
      <c r="AL195" s="397" t="s">
        <v>867</v>
      </c>
      <c r="AM195" s="461" t="s">
        <v>56</v>
      </c>
      <c r="AN195" s="461" t="s">
        <v>56</v>
      </c>
      <c r="AO195" s="461" t="s">
        <v>56</v>
      </c>
      <c r="AP195" s="461" t="s">
        <v>56</v>
      </c>
      <c r="AQ195" s="461" t="s">
        <v>56</v>
      </c>
      <c r="AR195" s="462">
        <v>7000000</v>
      </c>
      <c r="AS195" s="534">
        <v>7000000</v>
      </c>
      <c r="AT195" s="96"/>
      <c r="AU195" s="534">
        <v>7000000</v>
      </c>
      <c r="AV195" s="96"/>
      <c r="AW195" s="96"/>
      <c r="AX195" s="96"/>
      <c r="AY195" s="96"/>
      <c r="AZ195" s="96"/>
      <c r="BA195" s="96"/>
      <c r="BB195" s="41"/>
      <c r="BC195" s="41"/>
      <c r="BD195" s="41"/>
      <c r="BE195" s="41"/>
      <c r="BF195" s="41"/>
      <c r="BG195" s="41"/>
      <c r="BH195" s="41"/>
      <c r="BI195" s="41"/>
      <c r="BJ195" s="41"/>
      <c r="BK195" s="41"/>
      <c r="BL195" s="41"/>
      <c r="BM195" s="41"/>
      <c r="BN195" s="41"/>
      <c r="BO195" s="41"/>
      <c r="BP195" s="41"/>
      <c r="BQ195" s="41"/>
      <c r="BR195" s="41"/>
      <c r="BS195" s="41"/>
      <c r="BT195" s="41"/>
      <c r="BU195" s="41"/>
      <c r="BV195" s="41"/>
      <c r="BW195" s="41"/>
      <c r="BX195" s="41"/>
      <c r="BY195" s="41"/>
      <c r="BZ195" s="41"/>
      <c r="CA195" s="41"/>
      <c r="CB195" s="41"/>
      <c r="CC195" s="41"/>
      <c r="CD195" s="41"/>
      <c r="CE195" s="41"/>
      <c r="CF195" s="41"/>
      <c r="CG195" s="41"/>
      <c r="CH195" s="41"/>
      <c r="CI195" s="41"/>
      <c r="CJ195" s="41"/>
      <c r="CK195" s="41"/>
      <c r="CL195" s="41"/>
      <c r="CM195" s="41"/>
      <c r="CN195" s="41"/>
      <c r="CO195" s="41"/>
      <c r="CP195" s="41"/>
      <c r="CQ195" s="41"/>
      <c r="CR195" s="41"/>
      <c r="CS195" s="41"/>
      <c r="CT195" s="41"/>
      <c r="CU195" s="41"/>
      <c r="CV195" s="41"/>
      <c r="CW195" s="41"/>
      <c r="CX195" s="41"/>
      <c r="CY195" s="41"/>
      <c r="CZ195" s="41"/>
      <c r="DA195" s="41"/>
      <c r="DB195" s="41"/>
      <c r="DC195" s="41"/>
      <c r="DD195" s="41"/>
      <c r="DE195" s="41"/>
      <c r="DF195" s="41"/>
      <c r="DG195" s="41"/>
      <c r="DH195" s="41"/>
      <c r="DI195" s="41"/>
      <c r="DJ195" s="41"/>
      <c r="DK195" s="41"/>
      <c r="DL195" s="41"/>
      <c r="DM195" s="41"/>
      <c r="DN195" s="41"/>
      <c r="DO195" s="41"/>
      <c r="DP195" s="41"/>
      <c r="DQ195" s="41"/>
      <c r="DR195" s="41"/>
      <c r="DS195" s="41"/>
      <c r="DT195" s="41"/>
      <c r="DU195" s="41"/>
      <c r="DV195" s="41"/>
      <c r="DW195" s="41"/>
      <c r="DX195" s="41"/>
      <c r="DY195" s="41"/>
      <c r="DZ195" s="41"/>
      <c r="EA195" s="41"/>
      <c r="EB195" s="41"/>
      <c r="EC195" s="41"/>
      <c r="ED195" s="41"/>
      <c r="EE195" s="41"/>
      <c r="EF195" s="41"/>
      <c r="EG195" s="41"/>
      <c r="EH195" s="41"/>
      <c r="EI195" s="41"/>
      <c r="EJ195" s="41"/>
      <c r="EK195" s="41"/>
      <c r="EL195" s="41"/>
      <c r="EM195" s="41"/>
      <c r="EN195" s="41"/>
      <c r="EO195" s="41"/>
      <c r="EP195" s="41"/>
      <c r="EQ195" s="41"/>
      <c r="ER195" s="41"/>
      <c r="ES195" s="41"/>
      <c r="ET195" s="41"/>
      <c r="EU195" s="41"/>
      <c r="EV195" s="41"/>
      <c r="EW195" s="41"/>
      <c r="EX195" s="41"/>
      <c r="EY195" s="41"/>
      <c r="EZ195" s="41"/>
      <c r="FA195" s="41"/>
      <c r="FB195" s="41"/>
      <c r="FC195" s="41"/>
      <c r="FD195" s="41"/>
      <c r="FE195" s="41"/>
      <c r="FF195" s="41"/>
      <c r="FG195" s="41"/>
      <c r="FH195" s="41"/>
      <c r="FI195" s="41"/>
      <c r="FJ195" s="41"/>
      <c r="FK195" s="41"/>
      <c r="FL195" s="41"/>
      <c r="FM195" s="41"/>
      <c r="FN195" s="41"/>
      <c r="FO195" s="41"/>
      <c r="FP195" s="41"/>
      <c r="FQ195" s="41"/>
      <c r="FR195" s="41"/>
      <c r="FS195" s="41"/>
      <c r="FT195" s="41"/>
      <c r="FU195" s="41"/>
      <c r="FV195" s="41"/>
      <c r="FW195" s="41"/>
      <c r="FX195" s="41"/>
      <c r="FY195" s="41"/>
      <c r="FZ195" s="41"/>
      <c r="GA195" s="41"/>
      <c r="GB195" s="41"/>
      <c r="GC195" s="41"/>
      <c r="GD195" s="41"/>
      <c r="GE195" s="41"/>
      <c r="GF195" s="41"/>
      <c r="GG195" s="41"/>
      <c r="GH195" s="41"/>
      <c r="GI195" s="41"/>
      <c r="GJ195" s="41"/>
      <c r="GK195" s="41"/>
      <c r="GL195" s="41"/>
      <c r="GM195" s="41"/>
      <c r="GN195" s="41"/>
      <c r="GO195" s="41"/>
      <c r="GP195" s="41"/>
      <c r="GQ195" s="41"/>
      <c r="GR195" s="41"/>
      <c r="GS195" s="41"/>
      <c r="GT195" s="41"/>
      <c r="GU195" s="41"/>
      <c r="GV195" s="41"/>
      <c r="GW195" s="41"/>
      <c r="GX195" s="41"/>
      <c r="GY195" s="41"/>
      <c r="GZ195" s="41"/>
      <c r="HA195" s="41"/>
      <c r="HB195" s="41"/>
      <c r="HC195" s="41"/>
      <c r="HD195" s="41"/>
      <c r="HE195" s="41"/>
      <c r="HF195" s="41"/>
      <c r="HG195" s="41"/>
      <c r="HH195" s="41"/>
      <c r="HI195" s="41"/>
      <c r="HJ195" s="41"/>
      <c r="HK195" s="41"/>
      <c r="HL195" s="41"/>
      <c r="HM195" s="41"/>
      <c r="HN195" s="41"/>
      <c r="HO195" s="41"/>
      <c r="HP195" s="41"/>
      <c r="HQ195" s="41"/>
      <c r="HR195" s="41"/>
      <c r="HS195" s="41"/>
      <c r="HT195" s="41"/>
      <c r="HU195" s="41"/>
      <c r="HV195" s="41"/>
      <c r="HW195" s="41"/>
      <c r="HX195" s="41"/>
      <c r="HY195" s="41"/>
      <c r="HZ195" s="41"/>
      <c r="IA195" s="41"/>
      <c r="IB195" s="41"/>
      <c r="IC195" s="41"/>
      <c r="ID195" s="41"/>
      <c r="IE195" s="41"/>
      <c r="IF195" s="41"/>
      <c r="IG195" s="41"/>
      <c r="IH195" s="41"/>
      <c r="II195" s="41"/>
      <c r="IJ195" s="41"/>
      <c r="IK195" s="41"/>
      <c r="IL195" s="41"/>
      <c r="IM195" s="41"/>
      <c r="IN195" s="41"/>
      <c r="IO195" s="41"/>
      <c r="IP195" s="41"/>
      <c r="IQ195" s="41"/>
      <c r="IR195" s="41"/>
      <c r="IS195" s="41"/>
      <c r="IT195" s="41"/>
      <c r="IU195" s="41"/>
      <c r="IV195" s="41"/>
      <c r="IW195" s="41"/>
      <c r="IX195" s="41"/>
      <c r="IY195" s="41"/>
      <c r="IZ195" s="41"/>
      <c r="JA195" s="41"/>
      <c r="JB195" s="41"/>
      <c r="JC195" s="41"/>
      <c r="JD195" s="41"/>
      <c r="JE195" s="41"/>
      <c r="JF195" s="41"/>
      <c r="JG195" s="41"/>
      <c r="JH195" s="41"/>
      <c r="JI195" s="41"/>
      <c r="JJ195" s="41"/>
      <c r="JK195" s="41"/>
      <c r="JL195" s="41"/>
      <c r="JM195" s="41"/>
      <c r="JN195" s="41"/>
    </row>
    <row r="196" spans="1:274" s="130" customFormat="1" ht="95.25" customHeight="1" x14ac:dyDescent="0.25">
      <c r="A196" s="223">
        <v>173</v>
      </c>
      <c r="B196" s="224" t="s">
        <v>817</v>
      </c>
      <c r="C196" s="227">
        <v>80101706</v>
      </c>
      <c r="D196" s="202" t="s">
        <v>786</v>
      </c>
      <c r="E196" s="227" t="s">
        <v>125</v>
      </c>
      <c r="F196" s="227">
        <v>1</v>
      </c>
      <c r="G196" s="225" t="s">
        <v>164</v>
      </c>
      <c r="H196" s="138">
        <v>8</v>
      </c>
      <c r="I196" s="227" t="s">
        <v>96</v>
      </c>
      <c r="J196" s="227" t="s">
        <v>684</v>
      </c>
      <c r="K196" s="227" t="s">
        <v>108</v>
      </c>
      <c r="L196" s="42">
        <v>67200000</v>
      </c>
      <c r="M196" s="42">
        <v>67200000</v>
      </c>
      <c r="N196" s="214" t="s">
        <v>81</v>
      </c>
      <c r="O196" s="214" t="s">
        <v>56</v>
      </c>
      <c r="P196" s="524" t="s">
        <v>126</v>
      </c>
      <c r="Q196" s="41"/>
      <c r="R196" s="124" t="s">
        <v>999</v>
      </c>
      <c r="S196" s="124" t="s">
        <v>476</v>
      </c>
      <c r="T196" s="25">
        <v>42466</v>
      </c>
      <c r="U196" s="186" t="s">
        <v>1000</v>
      </c>
      <c r="V196" s="127" t="s">
        <v>211</v>
      </c>
      <c r="W196" s="405">
        <v>67200000</v>
      </c>
      <c r="X196" s="96"/>
      <c r="Y196" s="92">
        <f t="shared" si="3"/>
        <v>67200000</v>
      </c>
      <c r="Z196" s="92">
        <v>67200000</v>
      </c>
      <c r="AA196" s="136" t="s">
        <v>1001</v>
      </c>
      <c r="AB196" s="136" t="s">
        <v>1002</v>
      </c>
      <c r="AC196" s="136" t="s">
        <v>224</v>
      </c>
      <c r="AD196" s="127" t="s">
        <v>1003</v>
      </c>
      <c r="AE196" s="136" t="s">
        <v>56</v>
      </c>
      <c r="AF196" s="136" t="s">
        <v>56</v>
      </c>
      <c r="AG196" s="136" t="s">
        <v>56</v>
      </c>
      <c r="AH196" s="120" t="s">
        <v>1004</v>
      </c>
      <c r="AI196" s="121">
        <v>42466</v>
      </c>
      <c r="AJ196" s="121">
        <v>42709</v>
      </c>
      <c r="AK196" s="136" t="s">
        <v>345</v>
      </c>
      <c r="AL196" s="397" t="s">
        <v>346</v>
      </c>
      <c r="AM196" s="461" t="s">
        <v>56</v>
      </c>
      <c r="AN196" s="461" t="s">
        <v>56</v>
      </c>
      <c r="AO196" s="461" t="s">
        <v>56</v>
      </c>
      <c r="AP196" s="461" t="s">
        <v>56</v>
      </c>
      <c r="AQ196" s="461" t="s">
        <v>56</v>
      </c>
      <c r="AR196" s="462">
        <v>8400000</v>
      </c>
      <c r="AS196" s="462">
        <v>8400000</v>
      </c>
      <c r="AT196" s="96"/>
      <c r="AU196" s="462">
        <v>8400000</v>
      </c>
      <c r="AV196" s="462">
        <v>5880000</v>
      </c>
      <c r="AW196" s="96"/>
      <c r="AX196" s="96"/>
      <c r="AY196" s="96"/>
      <c r="AZ196" s="96"/>
      <c r="BA196" s="96"/>
      <c r="BB196" s="41"/>
      <c r="BC196" s="41"/>
      <c r="BD196" s="41"/>
      <c r="BE196" s="41"/>
      <c r="BF196" s="41"/>
      <c r="BG196" s="41"/>
      <c r="BH196" s="41"/>
      <c r="BI196" s="41"/>
      <c r="BJ196" s="41"/>
      <c r="BK196" s="41"/>
      <c r="BL196" s="41"/>
      <c r="BM196" s="41"/>
      <c r="BN196" s="41"/>
      <c r="BO196" s="41"/>
      <c r="BP196" s="41"/>
      <c r="BQ196" s="41"/>
      <c r="BR196" s="41"/>
      <c r="BS196" s="41"/>
      <c r="BT196" s="41"/>
      <c r="BU196" s="41"/>
      <c r="BV196" s="41"/>
      <c r="BW196" s="41"/>
      <c r="BX196" s="41"/>
      <c r="BY196" s="41"/>
      <c r="BZ196" s="41"/>
      <c r="CA196" s="41"/>
      <c r="CB196" s="41"/>
      <c r="CC196" s="41"/>
      <c r="CD196" s="41"/>
      <c r="CE196" s="41"/>
      <c r="CF196" s="41"/>
      <c r="CG196" s="41"/>
      <c r="CH196" s="41"/>
      <c r="CI196" s="41"/>
      <c r="CJ196" s="41"/>
      <c r="CK196" s="41"/>
      <c r="CL196" s="41"/>
      <c r="CM196" s="41"/>
      <c r="CN196" s="41"/>
      <c r="CO196" s="41"/>
      <c r="CP196" s="41"/>
      <c r="CQ196" s="41"/>
      <c r="CR196" s="41"/>
      <c r="CS196" s="41"/>
      <c r="CT196" s="41"/>
      <c r="CU196" s="41"/>
      <c r="CV196" s="41"/>
      <c r="CW196" s="41"/>
      <c r="CX196" s="41"/>
      <c r="CY196" s="41"/>
      <c r="CZ196" s="41"/>
      <c r="DA196" s="41"/>
      <c r="DB196" s="41"/>
      <c r="DC196" s="41"/>
      <c r="DD196" s="41"/>
      <c r="DE196" s="41"/>
      <c r="DF196" s="41"/>
      <c r="DG196" s="41"/>
      <c r="DH196" s="41"/>
      <c r="DI196" s="41"/>
      <c r="DJ196" s="41"/>
      <c r="DK196" s="41"/>
      <c r="DL196" s="41"/>
      <c r="DM196" s="41"/>
      <c r="DN196" s="41"/>
      <c r="DO196" s="41"/>
      <c r="DP196" s="41"/>
      <c r="DQ196" s="41"/>
      <c r="DR196" s="41"/>
      <c r="DS196" s="41"/>
      <c r="DT196" s="41"/>
      <c r="DU196" s="41"/>
      <c r="DV196" s="41"/>
      <c r="DW196" s="41"/>
      <c r="DX196" s="41"/>
      <c r="DY196" s="41"/>
      <c r="DZ196" s="41"/>
      <c r="EA196" s="41"/>
      <c r="EB196" s="41"/>
      <c r="EC196" s="41"/>
      <c r="ED196" s="41"/>
      <c r="EE196" s="41"/>
      <c r="EF196" s="41"/>
      <c r="EG196" s="41"/>
      <c r="EH196" s="41"/>
      <c r="EI196" s="41"/>
      <c r="EJ196" s="41"/>
      <c r="EK196" s="41"/>
      <c r="EL196" s="41"/>
      <c r="EM196" s="41"/>
      <c r="EN196" s="41"/>
      <c r="EO196" s="41"/>
      <c r="EP196" s="41"/>
      <c r="EQ196" s="41"/>
      <c r="ER196" s="41"/>
      <c r="ES196" s="41"/>
      <c r="ET196" s="41"/>
      <c r="EU196" s="41"/>
      <c r="EV196" s="41"/>
      <c r="EW196" s="41"/>
      <c r="EX196" s="41"/>
      <c r="EY196" s="41"/>
      <c r="EZ196" s="41"/>
      <c r="FA196" s="41"/>
      <c r="FB196" s="41"/>
      <c r="FC196" s="41"/>
      <c r="FD196" s="41"/>
      <c r="FE196" s="41"/>
      <c r="FF196" s="41"/>
      <c r="FG196" s="41"/>
      <c r="FH196" s="41"/>
      <c r="FI196" s="41"/>
      <c r="FJ196" s="41"/>
      <c r="FK196" s="41"/>
      <c r="FL196" s="41"/>
      <c r="FM196" s="41"/>
      <c r="FN196" s="41"/>
      <c r="FO196" s="41"/>
      <c r="FP196" s="41"/>
      <c r="FQ196" s="41"/>
      <c r="FR196" s="41"/>
      <c r="FS196" s="41"/>
      <c r="FT196" s="41"/>
      <c r="FU196" s="41"/>
      <c r="FV196" s="41"/>
      <c r="FW196" s="41"/>
      <c r="FX196" s="41"/>
      <c r="FY196" s="41"/>
      <c r="FZ196" s="41"/>
      <c r="GA196" s="41"/>
      <c r="GB196" s="41"/>
      <c r="GC196" s="41"/>
      <c r="GD196" s="41"/>
      <c r="GE196" s="41"/>
      <c r="GF196" s="41"/>
      <c r="GG196" s="41"/>
      <c r="GH196" s="41"/>
      <c r="GI196" s="41"/>
      <c r="GJ196" s="41"/>
      <c r="GK196" s="41"/>
      <c r="GL196" s="41"/>
      <c r="GM196" s="41"/>
      <c r="GN196" s="41"/>
      <c r="GO196" s="41"/>
      <c r="GP196" s="41"/>
      <c r="GQ196" s="41"/>
      <c r="GR196" s="41"/>
      <c r="GS196" s="41"/>
      <c r="GT196" s="41"/>
      <c r="GU196" s="41"/>
      <c r="GV196" s="41"/>
      <c r="GW196" s="41"/>
      <c r="GX196" s="41"/>
      <c r="GY196" s="41"/>
      <c r="GZ196" s="41"/>
      <c r="HA196" s="41"/>
      <c r="HB196" s="41"/>
      <c r="HC196" s="41"/>
      <c r="HD196" s="41"/>
      <c r="HE196" s="41"/>
      <c r="HF196" s="41"/>
      <c r="HG196" s="41"/>
      <c r="HH196" s="41"/>
      <c r="HI196" s="41"/>
      <c r="HJ196" s="41"/>
      <c r="HK196" s="41"/>
      <c r="HL196" s="41"/>
      <c r="HM196" s="41"/>
      <c r="HN196" s="41"/>
      <c r="HO196" s="41"/>
      <c r="HP196" s="41"/>
      <c r="HQ196" s="41"/>
      <c r="HR196" s="41"/>
      <c r="HS196" s="41"/>
      <c r="HT196" s="41"/>
      <c r="HU196" s="41"/>
      <c r="HV196" s="41"/>
      <c r="HW196" s="41"/>
      <c r="HX196" s="41"/>
      <c r="HY196" s="41"/>
      <c r="HZ196" s="41"/>
      <c r="IA196" s="41"/>
      <c r="IB196" s="41"/>
      <c r="IC196" s="41"/>
      <c r="ID196" s="41"/>
      <c r="IE196" s="41"/>
      <c r="IF196" s="41"/>
      <c r="IG196" s="41"/>
      <c r="IH196" s="41"/>
      <c r="II196" s="41"/>
      <c r="IJ196" s="41"/>
      <c r="IK196" s="41"/>
      <c r="IL196" s="41"/>
      <c r="IM196" s="41"/>
      <c r="IN196" s="41"/>
      <c r="IO196" s="41"/>
      <c r="IP196" s="41"/>
      <c r="IQ196" s="41"/>
      <c r="IR196" s="41"/>
      <c r="IS196" s="41"/>
      <c r="IT196" s="41"/>
      <c r="IU196" s="41"/>
      <c r="IV196" s="41"/>
      <c r="IW196" s="41"/>
      <c r="IX196" s="41"/>
      <c r="IY196" s="41"/>
      <c r="IZ196" s="41"/>
      <c r="JA196" s="41"/>
      <c r="JB196" s="41"/>
      <c r="JC196" s="41"/>
      <c r="JD196" s="41"/>
      <c r="JE196" s="41"/>
      <c r="JF196" s="41"/>
      <c r="JG196" s="41"/>
      <c r="JH196" s="41"/>
      <c r="JI196" s="41"/>
      <c r="JJ196" s="41"/>
      <c r="JK196" s="41"/>
      <c r="JL196" s="41"/>
      <c r="JM196" s="41"/>
      <c r="JN196" s="41"/>
    </row>
    <row r="197" spans="1:274" s="130" customFormat="1" ht="98.25" customHeight="1" x14ac:dyDescent="0.25">
      <c r="A197" s="223">
        <v>174</v>
      </c>
      <c r="B197" s="224" t="s">
        <v>817</v>
      </c>
      <c r="C197" s="227">
        <v>80101706</v>
      </c>
      <c r="D197" s="202" t="s">
        <v>787</v>
      </c>
      <c r="E197" s="227" t="s">
        <v>125</v>
      </c>
      <c r="F197" s="227">
        <v>1</v>
      </c>
      <c r="G197" s="225" t="s">
        <v>164</v>
      </c>
      <c r="H197" s="138">
        <v>8</v>
      </c>
      <c r="I197" s="227" t="s">
        <v>96</v>
      </c>
      <c r="J197" s="227" t="s">
        <v>684</v>
      </c>
      <c r="K197" s="227" t="s">
        <v>108</v>
      </c>
      <c r="L197" s="42">
        <v>32760000</v>
      </c>
      <c r="M197" s="42">
        <v>32760000</v>
      </c>
      <c r="N197" s="214" t="s">
        <v>81</v>
      </c>
      <c r="O197" s="214" t="s">
        <v>56</v>
      </c>
      <c r="P197" s="524" t="s">
        <v>126</v>
      </c>
      <c r="Q197" s="41"/>
      <c r="R197" s="124" t="s">
        <v>1115</v>
      </c>
      <c r="S197" s="124" t="s">
        <v>1116</v>
      </c>
      <c r="T197" s="25">
        <v>42475</v>
      </c>
      <c r="U197" s="186" t="s">
        <v>1117</v>
      </c>
      <c r="V197" s="127" t="s">
        <v>211</v>
      </c>
      <c r="W197" s="312">
        <v>32760000</v>
      </c>
      <c r="X197" s="96"/>
      <c r="Y197" s="92">
        <f t="shared" si="3"/>
        <v>32760000</v>
      </c>
      <c r="Z197" s="92">
        <v>32760000</v>
      </c>
      <c r="AA197" s="136" t="s">
        <v>1118</v>
      </c>
      <c r="AB197" s="136" t="s">
        <v>1119</v>
      </c>
      <c r="AC197" s="136" t="s">
        <v>224</v>
      </c>
      <c r="AD197" s="127" t="s">
        <v>1120</v>
      </c>
      <c r="AE197" s="136" t="s">
        <v>56</v>
      </c>
      <c r="AF197" s="136" t="s">
        <v>56</v>
      </c>
      <c r="AG197" s="136" t="s">
        <v>56</v>
      </c>
      <c r="AH197" s="120" t="s">
        <v>1004</v>
      </c>
      <c r="AI197" s="121">
        <v>42475</v>
      </c>
      <c r="AJ197" s="121">
        <v>42718</v>
      </c>
      <c r="AK197" s="136" t="s">
        <v>345</v>
      </c>
      <c r="AL197" s="92" t="s">
        <v>346</v>
      </c>
      <c r="AM197" s="461" t="s">
        <v>56</v>
      </c>
      <c r="AN197" s="461" t="s">
        <v>56</v>
      </c>
      <c r="AO197" s="461" t="s">
        <v>56</v>
      </c>
      <c r="AP197" s="461" t="s">
        <v>56</v>
      </c>
      <c r="AQ197" s="461" t="s">
        <v>56</v>
      </c>
      <c r="AR197" s="462">
        <v>4095000</v>
      </c>
      <c r="AS197" s="462">
        <v>4095000</v>
      </c>
      <c r="AT197" s="96"/>
      <c r="AU197" s="462">
        <v>3139500</v>
      </c>
      <c r="AV197" s="96"/>
      <c r="AW197" s="96"/>
      <c r="AX197" s="96"/>
      <c r="AY197" s="96"/>
      <c r="AZ197" s="96"/>
      <c r="BA197" s="96"/>
      <c r="BB197" s="41"/>
      <c r="BC197" s="41"/>
      <c r="BD197" s="41"/>
      <c r="BE197" s="41"/>
      <c r="BF197" s="41"/>
      <c r="BG197" s="41"/>
      <c r="BH197" s="41"/>
      <c r="BI197" s="41"/>
      <c r="BJ197" s="41"/>
      <c r="BK197" s="41"/>
      <c r="BL197" s="41"/>
      <c r="BM197" s="41"/>
      <c r="BN197" s="41"/>
      <c r="BO197" s="41"/>
      <c r="BP197" s="41"/>
      <c r="BQ197" s="41"/>
      <c r="BR197" s="41"/>
      <c r="BS197" s="41"/>
      <c r="BT197" s="41"/>
      <c r="BU197" s="41"/>
      <c r="BV197" s="41"/>
      <c r="BW197" s="41"/>
      <c r="BX197" s="41"/>
      <c r="BY197" s="41"/>
      <c r="BZ197" s="41"/>
      <c r="CA197" s="41"/>
      <c r="CB197" s="41"/>
      <c r="CC197" s="41"/>
      <c r="CD197" s="41"/>
      <c r="CE197" s="41"/>
      <c r="CF197" s="41"/>
      <c r="CG197" s="41"/>
      <c r="CH197" s="41"/>
      <c r="CI197" s="41"/>
      <c r="CJ197" s="41"/>
      <c r="CK197" s="41"/>
      <c r="CL197" s="41"/>
      <c r="CM197" s="41"/>
      <c r="CN197" s="41"/>
      <c r="CO197" s="41"/>
      <c r="CP197" s="41"/>
      <c r="CQ197" s="41"/>
      <c r="CR197" s="41"/>
      <c r="CS197" s="41"/>
      <c r="CT197" s="41"/>
      <c r="CU197" s="41"/>
      <c r="CV197" s="41"/>
      <c r="CW197" s="41"/>
      <c r="CX197" s="41"/>
      <c r="CY197" s="41"/>
      <c r="CZ197" s="41"/>
      <c r="DA197" s="41"/>
      <c r="DB197" s="41"/>
      <c r="DC197" s="41"/>
      <c r="DD197" s="41"/>
      <c r="DE197" s="41"/>
      <c r="DF197" s="41"/>
      <c r="DG197" s="41"/>
      <c r="DH197" s="41"/>
      <c r="DI197" s="41"/>
      <c r="DJ197" s="41"/>
      <c r="DK197" s="41"/>
      <c r="DL197" s="41"/>
      <c r="DM197" s="41"/>
      <c r="DN197" s="41"/>
      <c r="DO197" s="41"/>
      <c r="DP197" s="41"/>
      <c r="DQ197" s="41"/>
      <c r="DR197" s="41"/>
      <c r="DS197" s="41"/>
      <c r="DT197" s="41"/>
      <c r="DU197" s="41"/>
      <c r="DV197" s="41"/>
      <c r="DW197" s="41"/>
      <c r="DX197" s="41"/>
      <c r="DY197" s="41"/>
      <c r="DZ197" s="41"/>
      <c r="EA197" s="41"/>
      <c r="EB197" s="41"/>
      <c r="EC197" s="41"/>
      <c r="ED197" s="41"/>
      <c r="EE197" s="41"/>
      <c r="EF197" s="41"/>
      <c r="EG197" s="41"/>
      <c r="EH197" s="41"/>
      <c r="EI197" s="41"/>
      <c r="EJ197" s="41"/>
      <c r="EK197" s="41"/>
      <c r="EL197" s="41"/>
      <c r="EM197" s="41"/>
      <c r="EN197" s="41"/>
      <c r="EO197" s="41"/>
      <c r="EP197" s="41"/>
      <c r="EQ197" s="41"/>
      <c r="ER197" s="41"/>
      <c r="ES197" s="41"/>
      <c r="ET197" s="41"/>
      <c r="EU197" s="41"/>
      <c r="EV197" s="41"/>
      <c r="EW197" s="41"/>
      <c r="EX197" s="41"/>
      <c r="EY197" s="41"/>
      <c r="EZ197" s="41"/>
      <c r="FA197" s="41"/>
      <c r="FB197" s="41"/>
      <c r="FC197" s="41"/>
      <c r="FD197" s="41"/>
      <c r="FE197" s="41"/>
      <c r="FF197" s="41"/>
      <c r="FG197" s="41"/>
      <c r="FH197" s="41"/>
      <c r="FI197" s="41"/>
      <c r="FJ197" s="41"/>
      <c r="FK197" s="41"/>
      <c r="FL197" s="41"/>
      <c r="FM197" s="41"/>
      <c r="FN197" s="41"/>
      <c r="FO197" s="41"/>
      <c r="FP197" s="41"/>
      <c r="FQ197" s="41"/>
      <c r="FR197" s="41"/>
      <c r="FS197" s="41"/>
      <c r="FT197" s="41"/>
      <c r="FU197" s="41"/>
      <c r="FV197" s="41"/>
      <c r="FW197" s="41"/>
      <c r="FX197" s="41"/>
      <c r="FY197" s="41"/>
      <c r="FZ197" s="41"/>
      <c r="GA197" s="41"/>
      <c r="GB197" s="41"/>
      <c r="GC197" s="41"/>
      <c r="GD197" s="41"/>
      <c r="GE197" s="41"/>
      <c r="GF197" s="41"/>
      <c r="GG197" s="41"/>
      <c r="GH197" s="41"/>
      <c r="GI197" s="41"/>
      <c r="GJ197" s="41"/>
      <c r="GK197" s="41"/>
      <c r="GL197" s="41"/>
      <c r="GM197" s="41"/>
      <c r="GN197" s="41"/>
      <c r="GO197" s="41"/>
      <c r="GP197" s="41"/>
      <c r="GQ197" s="41"/>
      <c r="GR197" s="41"/>
      <c r="GS197" s="41"/>
      <c r="GT197" s="41"/>
      <c r="GU197" s="41"/>
      <c r="GV197" s="41"/>
      <c r="GW197" s="41"/>
      <c r="GX197" s="41"/>
      <c r="GY197" s="41"/>
      <c r="GZ197" s="41"/>
      <c r="HA197" s="41"/>
      <c r="HB197" s="41"/>
      <c r="HC197" s="41"/>
      <c r="HD197" s="41"/>
      <c r="HE197" s="41"/>
      <c r="HF197" s="41"/>
      <c r="HG197" s="41"/>
      <c r="HH197" s="41"/>
      <c r="HI197" s="41"/>
      <c r="HJ197" s="41"/>
      <c r="HK197" s="41"/>
      <c r="HL197" s="41"/>
      <c r="HM197" s="41"/>
      <c r="HN197" s="41"/>
      <c r="HO197" s="41"/>
      <c r="HP197" s="41"/>
      <c r="HQ197" s="41"/>
      <c r="HR197" s="41"/>
      <c r="HS197" s="41"/>
      <c r="HT197" s="41"/>
      <c r="HU197" s="41"/>
      <c r="HV197" s="41"/>
      <c r="HW197" s="41"/>
      <c r="HX197" s="41"/>
      <c r="HY197" s="41"/>
      <c r="HZ197" s="41"/>
      <c r="IA197" s="41"/>
      <c r="IB197" s="41"/>
      <c r="IC197" s="41"/>
      <c r="ID197" s="41"/>
      <c r="IE197" s="41"/>
      <c r="IF197" s="41"/>
      <c r="IG197" s="41"/>
      <c r="IH197" s="41"/>
      <c r="II197" s="41"/>
      <c r="IJ197" s="41"/>
      <c r="IK197" s="41"/>
      <c r="IL197" s="41"/>
      <c r="IM197" s="41"/>
      <c r="IN197" s="41"/>
      <c r="IO197" s="41"/>
      <c r="IP197" s="41"/>
      <c r="IQ197" s="41"/>
      <c r="IR197" s="41"/>
      <c r="IS197" s="41"/>
      <c r="IT197" s="41"/>
      <c r="IU197" s="41"/>
      <c r="IV197" s="41"/>
      <c r="IW197" s="41"/>
      <c r="IX197" s="41"/>
      <c r="IY197" s="41"/>
      <c r="IZ197" s="41"/>
      <c r="JA197" s="41"/>
      <c r="JB197" s="41"/>
      <c r="JC197" s="41"/>
      <c r="JD197" s="41"/>
      <c r="JE197" s="41"/>
      <c r="JF197" s="41"/>
      <c r="JG197" s="41"/>
      <c r="JH197" s="41"/>
      <c r="JI197" s="41"/>
      <c r="JJ197" s="41"/>
      <c r="JK197" s="41"/>
      <c r="JL197" s="41"/>
      <c r="JM197" s="41"/>
      <c r="JN197" s="41"/>
    </row>
    <row r="198" spans="1:274" s="130" customFormat="1" ht="103.5" customHeight="1" x14ac:dyDescent="0.25">
      <c r="A198" s="223">
        <v>175</v>
      </c>
      <c r="B198" s="224" t="s">
        <v>817</v>
      </c>
      <c r="C198" s="227">
        <v>80101706</v>
      </c>
      <c r="D198" s="202" t="s">
        <v>788</v>
      </c>
      <c r="E198" s="227" t="s">
        <v>125</v>
      </c>
      <c r="F198" s="227">
        <v>1</v>
      </c>
      <c r="G198" s="225" t="s">
        <v>162</v>
      </c>
      <c r="H198" s="138">
        <v>8</v>
      </c>
      <c r="I198" s="227" t="s">
        <v>96</v>
      </c>
      <c r="J198" s="227" t="s">
        <v>684</v>
      </c>
      <c r="K198" s="227" t="s">
        <v>108</v>
      </c>
      <c r="L198" s="42">
        <v>80000000</v>
      </c>
      <c r="M198" s="42">
        <v>80000000</v>
      </c>
      <c r="N198" s="214" t="s">
        <v>81</v>
      </c>
      <c r="O198" s="214" t="s">
        <v>56</v>
      </c>
      <c r="P198" s="21" t="s">
        <v>126</v>
      </c>
      <c r="Q198" s="41"/>
      <c r="R198" s="124" t="s">
        <v>1278</v>
      </c>
      <c r="S198" s="124" t="s">
        <v>1279</v>
      </c>
      <c r="T198" s="25">
        <v>42493</v>
      </c>
      <c r="U198" s="186" t="s">
        <v>1280</v>
      </c>
      <c r="V198" s="127" t="s">
        <v>211</v>
      </c>
      <c r="W198" s="312">
        <v>80000000</v>
      </c>
      <c r="X198" s="96"/>
      <c r="Y198" s="92">
        <f t="shared" si="3"/>
        <v>80000000</v>
      </c>
      <c r="Z198" s="92">
        <v>80000000</v>
      </c>
      <c r="AA198" s="301" t="s">
        <v>1281</v>
      </c>
      <c r="AB198" s="136" t="s">
        <v>1282</v>
      </c>
      <c r="AC198" s="136" t="s">
        <v>224</v>
      </c>
      <c r="AD198" s="127"/>
      <c r="AE198" s="136" t="s">
        <v>56</v>
      </c>
      <c r="AF198" s="136" t="s">
        <v>56</v>
      </c>
      <c r="AG198" s="136" t="s">
        <v>56</v>
      </c>
      <c r="AH198" s="120" t="s">
        <v>1222</v>
      </c>
      <c r="AI198" s="121">
        <v>42493</v>
      </c>
      <c r="AJ198" s="121">
        <v>42734</v>
      </c>
      <c r="AK198" s="136" t="s">
        <v>345</v>
      </c>
      <c r="AL198" s="92" t="s">
        <v>346</v>
      </c>
      <c r="AM198" s="461" t="s">
        <v>56</v>
      </c>
      <c r="AN198" s="461" t="s">
        <v>56</v>
      </c>
      <c r="AO198" s="461" t="s">
        <v>56</v>
      </c>
      <c r="AP198" s="461" t="s">
        <v>56</v>
      </c>
      <c r="AQ198" s="461" t="s">
        <v>56</v>
      </c>
      <c r="AR198" s="461" t="s">
        <v>56</v>
      </c>
      <c r="AS198" s="462">
        <v>10000000</v>
      </c>
      <c r="AT198" s="96"/>
      <c r="AU198" s="462">
        <v>10000000</v>
      </c>
      <c r="AV198" s="96"/>
      <c r="AW198" s="96"/>
      <c r="AX198" s="96"/>
      <c r="AY198" s="96"/>
      <c r="AZ198" s="96"/>
      <c r="BA198" s="96"/>
      <c r="BB198" s="41"/>
      <c r="BC198" s="41"/>
      <c r="BD198" s="41"/>
      <c r="BE198" s="41"/>
      <c r="BF198" s="41"/>
      <c r="BG198" s="41"/>
      <c r="BH198" s="41"/>
      <c r="BI198" s="41"/>
      <c r="BJ198" s="41"/>
      <c r="BK198" s="41"/>
      <c r="BL198" s="41"/>
      <c r="BM198" s="41"/>
      <c r="BN198" s="41"/>
      <c r="BO198" s="41"/>
      <c r="BP198" s="41"/>
      <c r="BQ198" s="41"/>
      <c r="BR198" s="41"/>
      <c r="BS198" s="41"/>
      <c r="BT198" s="41"/>
      <c r="BU198" s="41"/>
      <c r="BV198" s="41"/>
      <c r="BW198" s="41"/>
      <c r="BX198" s="41"/>
      <c r="BY198" s="41"/>
      <c r="BZ198" s="41"/>
      <c r="CA198" s="41"/>
      <c r="CB198" s="41"/>
      <c r="CC198" s="41"/>
      <c r="CD198" s="41"/>
      <c r="CE198" s="41"/>
      <c r="CF198" s="41"/>
      <c r="CG198" s="41"/>
      <c r="CH198" s="41"/>
      <c r="CI198" s="41"/>
      <c r="CJ198" s="41"/>
      <c r="CK198" s="41"/>
      <c r="CL198" s="41"/>
      <c r="CM198" s="41"/>
      <c r="CN198" s="41"/>
      <c r="CO198" s="41"/>
      <c r="CP198" s="41"/>
      <c r="CQ198" s="41"/>
      <c r="CR198" s="41"/>
      <c r="CS198" s="41"/>
      <c r="CT198" s="41"/>
      <c r="CU198" s="41"/>
      <c r="CV198" s="41"/>
      <c r="CW198" s="41"/>
      <c r="CX198" s="41"/>
      <c r="CY198" s="41"/>
      <c r="CZ198" s="41"/>
      <c r="DA198" s="41"/>
      <c r="DB198" s="41"/>
      <c r="DC198" s="41"/>
      <c r="DD198" s="41"/>
      <c r="DE198" s="41"/>
      <c r="DF198" s="41"/>
      <c r="DG198" s="41"/>
      <c r="DH198" s="41"/>
      <c r="DI198" s="41"/>
      <c r="DJ198" s="41"/>
      <c r="DK198" s="41"/>
      <c r="DL198" s="41"/>
      <c r="DM198" s="41"/>
      <c r="DN198" s="41"/>
      <c r="DO198" s="41"/>
      <c r="DP198" s="41"/>
      <c r="DQ198" s="41"/>
      <c r="DR198" s="41"/>
      <c r="DS198" s="41"/>
      <c r="DT198" s="41"/>
      <c r="DU198" s="41"/>
      <c r="DV198" s="41"/>
      <c r="DW198" s="41"/>
      <c r="DX198" s="41"/>
      <c r="DY198" s="41"/>
      <c r="DZ198" s="41"/>
      <c r="EA198" s="41"/>
      <c r="EB198" s="41"/>
      <c r="EC198" s="41"/>
      <c r="ED198" s="41"/>
      <c r="EE198" s="41"/>
      <c r="EF198" s="41"/>
      <c r="EG198" s="41"/>
      <c r="EH198" s="41"/>
      <c r="EI198" s="41"/>
      <c r="EJ198" s="41"/>
      <c r="EK198" s="41"/>
      <c r="EL198" s="41"/>
      <c r="EM198" s="41"/>
      <c r="EN198" s="41"/>
      <c r="EO198" s="41"/>
      <c r="EP198" s="41"/>
      <c r="EQ198" s="41"/>
      <c r="ER198" s="41"/>
      <c r="ES198" s="41"/>
      <c r="ET198" s="41"/>
      <c r="EU198" s="41"/>
      <c r="EV198" s="41"/>
      <c r="EW198" s="41"/>
      <c r="EX198" s="41"/>
      <c r="EY198" s="41"/>
      <c r="EZ198" s="41"/>
      <c r="FA198" s="41"/>
      <c r="FB198" s="41"/>
      <c r="FC198" s="41"/>
      <c r="FD198" s="41"/>
      <c r="FE198" s="41"/>
      <c r="FF198" s="41"/>
      <c r="FG198" s="41"/>
      <c r="FH198" s="41"/>
      <c r="FI198" s="41"/>
      <c r="FJ198" s="41"/>
      <c r="FK198" s="41"/>
      <c r="FL198" s="41"/>
      <c r="FM198" s="41"/>
      <c r="FN198" s="41"/>
      <c r="FO198" s="41"/>
      <c r="FP198" s="41"/>
      <c r="FQ198" s="41"/>
      <c r="FR198" s="41"/>
      <c r="FS198" s="41"/>
      <c r="FT198" s="41"/>
      <c r="FU198" s="41"/>
      <c r="FV198" s="41"/>
      <c r="FW198" s="41"/>
      <c r="FX198" s="41"/>
      <c r="FY198" s="41"/>
      <c r="FZ198" s="41"/>
      <c r="GA198" s="41"/>
      <c r="GB198" s="41"/>
      <c r="GC198" s="41"/>
      <c r="GD198" s="41"/>
      <c r="GE198" s="41"/>
      <c r="GF198" s="41"/>
      <c r="GG198" s="41"/>
      <c r="GH198" s="41"/>
      <c r="GI198" s="41"/>
      <c r="GJ198" s="41"/>
      <c r="GK198" s="41"/>
      <c r="GL198" s="41"/>
      <c r="GM198" s="41"/>
      <c r="GN198" s="41"/>
      <c r="GO198" s="41"/>
      <c r="GP198" s="41"/>
      <c r="GQ198" s="41"/>
      <c r="GR198" s="41"/>
      <c r="GS198" s="41"/>
      <c r="GT198" s="41"/>
      <c r="GU198" s="41"/>
      <c r="GV198" s="41"/>
      <c r="GW198" s="41"/>
      <c r="GX198" s="41"/>
      <c r="GY198" s="41"/>
      <c r="GZ198" s="41"/>
      <c r="HA198" s="41"/>
      <c r="HB198" s="41"/>
      <c r="HC198" s="41"/>
      <c r="HD198" s="41"/>
      <c r="HE198" s="41"/>
      <c r="HF198" s="41"/>
      <c r="HG198" s="41"/>
      <c r="HH198" s="41"/>
      <c r="HI198" s="41"/>
      <c r="HJ198" s="41"/>
      <c r="HK198" s="41"/>
      <c r="HL198" s="41"/>
      <c r="HM198" s="41"/>
      <c r="HN198" s="41"/>
      <c r="HO198" s="41"/>
      <c r="HP198" s="41"/>
      <c r="HQ198" s="41"/>
      <c r="HR198" s="41"/>
      <c r="HS198" s="41"/>
      <c r="HT198" s="41"/>
      <c r="HU198" s="41"/>
      <c r="HV198" s="41"/>
      <c r="HW198" s="41"/>
      <c r="HX198" s="41"/>
      <c r="HY198" s="41"/>
      <c r="HZ198" s="41"/>
      <c r="IA198" s="41"/>
      <c r="IB198" s="41"/>
      <c r="IC198" s="41"/>
      <c r="ID198" s="41"/>
      <c r="IE198" s="41"/>
      <c r="IF198" s="41"/>
      <c r="IG198" s="41"/>
      <c r="IH198" s="41"/>
      <c r="II198" s="41"/>
      <c r="IJ198" s="41"/>
      <c r="IK198" s="41"/>
      <c r="IL198" s="41"/>
      <c r="IM198" s="41"/>
      <c r="IN198" s="41"/>
      <c r="IO198" s="41"/>
      <c r="IP198" s="41"/>
      <c r="IQ198" s="41"/>
      <c r="IR198" s="41"/>
      <c r="IS198" s="41"/>
      <c r="IT198" s="41"/>
      <c r="IU198" s="41"/>
      <c r="IV198" s="41"/>
      <c r="IW198" s="41"/>
      <c r="IX198" s="41"/>
      <c r="IY198" s="41"/>
      <c r="IZ198" s="41"/>
      <c r="JA198" s="41"/>
      <c r="JB198" s="41"/>
      <c r="JC198" s="41"/>
      <c r="JD198" s="41"/>
      <c r="JE198" s="41"/>
      <c r="JF198" s="41"/>
      <c r="JG198" s="41"/>
      <c r="JH198" s="41"/>
      <c r="JI198" s="41"/>
      <c r="JJ198" s="41"/>
      <c r="JK198" s="41"/>
      <c r="JL198" s="41"/>
      <c r="JM198" s="41"/>
      <c r="JN198" s="41"/>
    </row>
    <row r="199" spans="1:274" s="130" customFormat="1" ht="72.75" customHeight="1" x14ac:dyDescent="0.25">
      <c r="A199" s="223">
        <v>176</v>
      </c>
      <c r="B199" s="227" t="s">
        <v>819</v>
      </c>
      <c r="C199" s="227">
        <v>80101706</v>
      </c>
      <c r="D199" s="202" t="s">
        <v>789</v>
      </c>
      <c r="E199" s="227" t="s">
        <v>125</v>
      </c>
      <c r="F199" s="227">
        <v>1</v>
      </c>
      <c r="G199" s="225" t="s">
        <v>161</v>
      </c>
      <c r="H199" s="138">
        <v>9</v>
      </c>
      <c r="I199" s="227" t="s">
        <v>96</v>
      </c>
      <c r="J199" s="227" t="s">
        <v>684</v>
      </c>
      <c r="K199" s="227" t="s">
        <v>108</v>
      </c>
      <c r="L199" s="42">
        <v>23625000</v>
      </c>
      <c r="M199" s="42">
        <v>23625000</v>
      </c>
      <c r="N199" s="214" t="s">
        <v>81</v>
      </c>
      <c r="O199" s="214" t="s">
        <v>56</v>
      </c>
      <c r="P199" s="522" t="s">
        <v>126</v>
      </c>
      <c r="Q199" s="41"/>
      <c r="R199" s="124" t="s">
        <v>1005</v>
      </c>
      <c r="S199" s="288" t="s">
        <v>1394</v>
      </c>
      <c r="T199" s="25">
        <v>42461</v>
      </c>
      <c r="U199" s="186" t="s">
        <v>1006</v>
      </c>
      <c r="V199" s="127" t="s">
        <v>211</v>
      </c>
      <c r="W199" s="205">
        <v>23625000</v>
      </c>
      <c r="X199" s="96"/>
      <c r="Y199" s="92">
        <f t="shared" si="3"/>
        <v>23625000</v>
      </c>
      <c r="Z199" s="92">
        <v>23625000</v>
      </c>
      <c r="AA199" s="136" t="s">
        <v>1007</v>
      </c>
      <c r="AB199" s="127" t="s">
        <v>1008</v>
      </c>
      <c r="AC199" s="127" t="s">
        <v>224</v>
      </c>
      <c r="AD199" s="127" t="s">
        <v>1009</v>
      </c>
      <c r="AE199" s="127" t="s">
        <v>56</v>
      </c>
      <c r="AF199" s="127" t="s">
        <v>56</v>
      </c>
      <c r="AG199" s="127" t="s">
        <v>56</v>
      </c>
      <c r="AH199" s="320" t="s">
        <v>970</v>
      </c>
      <c r="AI199" s="321">
        <v>42461</v>
      </c>
      <c r="AJ199" s="321">
        <v>42735</v>
      </c>
      <c r="AK199" s="127" t="s">
        <v>239</v>
      </c>
      <c r="AL199" s="498" t="s">
        <v>1010</v>
      </c>
      <c r="AM199" s="461" t="s">
        <v>56</v>
      </c>
      <c r="AN199" s="461" t="s">
        <v>56</v>
      </c>
      <c r="AO199" s="461" t="s">
        <v>56</v>
      </c>
      <c r="AP199" s="461" t="s">
        <v>56</v>
      </c>
      <c r="AQ199" s="461" t="s">
        <v>56</v>
      </c>
      <c r="AR199" s="536" t="s">
        <v>1395</v>
      </c>
      <c r="AS199" s="534">
        <v>6000000</v>
      </c>
      <c r="AT199" s="96"/>
      <c r="AU199" s="462">
        <v>525000</v>
      </c>
      <c r="AV199" s="462">
        <v>2625000</v>
      </c>
      <c r="AW199" s="96"/>
      <c r="AX199" s="96"/>
      <c r="AY199" s="96"/>
      <c r="AZ199" s="96"/>
      <c r="BA199" s="96"/>
      <c r="BB199" s="41"/>
      <c r="BC199" s="41"/>
      <c r="BD199" s="41"/>
      <c r="BE199" s="41"/>
      <c r="BF199" s="41"/>
      <c r="BG199" s="41"/>
      <c r="BH199" s="41"/>
      <c r="BI199" s="41"/>
      <c r="BJ199" s="41"/>
      <c r="BK199" s="41"/>
      <c r="BL199" s="41"/>
      <c r="BM199" s="41"/>
      <c r="BN199" s="41"/>
      <c r="BO199" s="41"/>
      <c r="BP199" s="41"/>
      <c r="BQ199" s="41"/>
      <c r="BR199" s="41"/>
      <c r="BS199" s="41"/>
      <c r="BT199" s="41"/>
      <c r="BU199" s="41"/>
      <c r="BV199" s="41"/>
      <c r="BW199" s="41"/>
      <c r="BX199" s="41"/>
      <c r="BY199" s="41"/>
      <c r="BZ199" s="41"/>
      <c r="CA199" s="41"/>
      <c r="CB199" s="41"/>
      <c r="CC199" s="41"/>
      <c r="CD199" s="41"/>
      <c r="CE199" s="41"/>
      <c r="CF199" s="41"/>
      <c r="CG199" s="41"/>
      <c r="CH199" s="41"/>
      <c r="CI199" s="41"/>
      <c r="CJ199" s="41"/>
      <c r="CK199" s="41"/>
      <c r="CL199" s="41"/>
      <c r="CM199" s="41"/>
      <c r="CN199" s="41"/>
      <c r="CO199" s="41"/>
      <c r="CP199" s="41"/>
      <c r="CQ199" s="41"/>
      <c r="CR199" s="41"/>
      <c r="CS199" s="41"/>
      <c r="CT199" s="41"/>
      <c r="CU199" s="41"/>
      <c r="CV199" s="41"/>
      <c r="CW199" s="41"/>
      <c r="CX199" s="41"/>
      <c r="CY199" s="41"/>
      <c r="CZ199" s="41"/>
      <c r="DA199" s="41"/>
      <c r="DB199" s="41"/>
      <c r="DC199" s="41"/>
      <c r="DD199" s="41"/>
      <c r="DE199" s="41"/>
      <c r="DF199" s="41"/>
      <c r="DG199" s="41"/>
      <c r="DH199" s="41"/>
      <c r="DI199" s="41"/>
      <c r="DJ199" s="41"/>
      <c r="DK199" s="41"/>
      <c r="DL199" s="41"/>
      <c r="DM199" s="41"/>
      <c r="DN199" s="41"/>
      <c r="DO199" s="41"/>
      <c r="DP199" s="41"/>
      <c r="DQ199" s="41"/>
      <c r="DR199" s="41"/>
      <c r="DS199" s="41"/>
      <c r="DT199" s="41"/>
      <c r="DU199" s="41"/>
      <c r="DV199" s="41"/>
      <c r="DW199" s="41"/>
      <c r="DX199" s="41"/>
      <c r="DY199" s="41"/>
      <c r="DZ199" s="41"/>
      <c r="EA199" s="41"/>
      <c r="EB199" s="41"/>
      <c r="EC199" s="41"/>
      <c r="ED199" s="41"/>
      <c r="EE199" s="41"/>
      <c r="EF199" s="41"/>
      <c r="EG199" s="41"/>
      <c r="EH199" s="41"/>
      <c r="EI199" s="41"/>
      <c r="EJ199" s="41"/>
      <c r="EK199" s="41"/>
      <c r="EL199" s="41"/>
      <c r="EM199" s="41"/>
      <c r="EN199" s="41"/>
      <c r="EO199" s="41"/>
      <c r="EP199" s="41"/>
      <c r="EQ199" s="41"/>
      <c r="ER199" s="41"/>
      <c r="ES199" s="41"/>
      <c r="ET199" s="41"/>
      <c r="EU199" s="41"/>
      <c r="EV199" s="41"/>
      <c r="EW199" s="41"/>
      <c r="EX199" s="41"/>
      <c r="EY199" s="41"/>
      <c r="EZ199" s="41"/>
      <c r="FA199" s="41"/>
      <c r="FB199" s="41"/>
      <c r="FC199" s="41"/>
      <c r="FD199" s="41"/>
      <c r="FE199" s="41"/>
      <c r="FF199" s="41"/>
      <c r="FG199" s="41"/>
      <c r="FH199" s="41"/>
      <c r="FI199" s="41"/>
      <c r="FJ199" s="41"/>
      <c r="FK199" s="41"/>
      <c r="FL199" s="41"/>
      <c r="FM199" s="41"/>
      <c r="FN199" s="41"/>
      <c r="FO199" s="41"/>
      <c r="FP199" s="41"/>
      <c r="FQ199" s="41"/>
      <c r="FR199" s="41"/>
      <c r="FS199" s="41"/>
      <c r="FT199" s="41"/>
      <c r="FU199" s="41"/>
      <c r="FV199" s="41"/>
      <c r="FW199" s="41"/>
      <c r="FX199" s="41"/>
      <c r="FY199" s="41"/>
      <c r="FZ199" s="41"/>
      <c r="GA199" s="41"/>
      <c r="GB199" s="41"/>
      <c r="GC199" s="41"/>
      <c r="GD199" s="41"/>
      <c r="GE199" s="41"/>
      <c r="GF199" s="41"/>
      <c r="GG199" s="41"/>
      <c r="GH199" s="41"/>
      <c r="GI199" s="41"/>
      <c r="GJ199" s="41"/>
      <c r="GK199" s="41"/>
      <c r="GL199" s="41"/>
      <c r="GM199" s="41"/>
      <c r="GN199" s="41"/>
      <c r="GO199" s="41"/>
      <c r="GP199" s="41"/>
      <c r="GQ199" s="41"/>
      <c r="GR199" s="41"/>
      <c r="GS199" s="41"/>
      <c r="GT199" s="41"/>
      <c r="GU199" s="41"/>
      <c r="GV199" s="41"/>
      <c r="GW199" s="41"/>
      <c r="GX199" s="41"/>
      <c r="GY199" s="41"/>
      <c r="GZ199" s="41"/>
      <c r="HA199" s="41"/>
      <c r="HB199" s="41"/>
      <c r="HC199" s="41"/>
      <c r="HD199" s="41"/>
      <c r="HE199" s="41"/>
      <c r="HF199" s="41"/>
      <c r="HG199" s="41"/>
      <c r="HH199" s="41"/>
      <c r="HI199" s="41"/>
      <c r="HJ199" s="41"/>
      <c r="HK199" s="41"/>
      <c r="HL199" s="41"/>
      <c r="HM199" s="41"/>
      <c r="HN199" s="41"/>
      <c r="HO199" s="41"/>
      <c r="HP199" s="41"/>
      <c r="HQ199" s="41"/>
      <c r="HR199" s="41"/>
      <c r="HS199" s="41"/>
      <c r="HT199" s="41"/>
      <c r="HU199" s="41"/>
      <c r="HV199" s="41"/>
      <c r="HW199" s="41"/>
      <c r="HX199" s="41"/>
      <c r="HY199" s="41"/>
      <c r="HZ199" s="41"/>
      <c r="IA199" s="41"/>
      <c r="IB199" s="41"/>
      <c r="IC199" s="41"/>
      <c r="ID199" s="41"/>
      <c r="IE199" s="41"/>
      <c r="IF199" s="41"/>
      <c r="IG199" s="41"/>
      <c r="IH199" s="41"/>
      <c r="II199" s="41"/>
      <c r="IJ199" s="41"/>
      <c r="IK199" s="41"/>
      <c r="IL199" s="41"/>
      <c r="IM199" s="41"/>
      <c r="IN199" s="41"/>
      <c r="IO199" s="41"/>
      <c r="IP199" s="41"/>
      <c r="IQ199" s="41"/>
      <c r="IR199" s="41"/>
      <c r="IS199" s="41"/>
      <c r="IT199" s="41"/>
      <c r="IU199" s="41"/>
      <c r="IV199" s="41"/>
      <c r="IW199" s="41"/>
      <c r="IX199" s="41"/>
      <c r="IY199" s="41"/>
      <c r="IZ199" s="41"/>
      <c r="JA199" s="41"/>
      <c r="JB199" s="41"/>
      <c r="JC199" s="41"/>
      <c r="JD199" s="41"/>
      <c r="JE199" s="41"/>
      <c r="JF199" s="41"/>
      <c r="JG199" s="41"/>
      <c r="JH199" s="41"/>
      <c r="JI199" s="41"/>
      <c r="JJ199" s="41"/>
      <c r="JK199" s="41"/>
      <c r="JL199" s="41"/>
      <c r="JM199" s="41"/>
      <c r="JN199" s="41"/>
    </row>
    <row r="200" spans="1:274" s="130" customFormat="1" ht="74.25" customHeight="1" x14ac:dyDescent="0.25">
      <c r="A200" s="223">
        <v>177</v>
      </c>
      <c r="B200" s="227" t="s">
        <v>819</v>
      </c>
      <c r="C200" s="227">
        <v>80101706</v>
      </c>
      <c r="D200" s="202" t="s">
        <v>1011</v>
      </c>
      <c r="E200" s="227" t="s">
        <v>125</v>
      </c>
      <c r="F200" s="227">
        <v>1</v>
      </c>
      <c r="G200" s="225" t="s">
        <v>165</v>
      </c>
      <c r="H200" s="138">
        <v>8</v>
      </c>
      <c r="I200" s="227" t="s">
        <v>96</v>
      </c>
      <c r="J200" s="227" t="s">
        <v>684</v>
      </c>
      <c r="K200" s="227" t="s">
        <v>108</v>
      </c>
      <c r="L200" s="42">
        <v>64000000</v>
      </c>
      <c r="M200" s="42">
        <v>64000000</v>
      </c>
      <c r="N200" s="214" t="s">
        <v>81</v>
      </c>
      <c r="O200" s="214" t="s">
        <v>56</v>
      </c>
      <c r="P200" s="21" t="s">
        <v>126</v>
      </c>
      <c r="Q200" s="41"/>
      <c r="R200" s="124" t="s">
        <v>1396</v>
      </c>
      <c r="S200" s="288" t="s">
        <v>1397</v>
      </c>
      <c r="T200" s="118">
        <v>42479</v>
      </c>
      <c r="U200" s="116" t="s">
        <v>1006</v>
      </c>
      <c r="V200" s="136" t="s">
        <v>211</v>
      </c>
      <c r="W200" s="398">
        <v>48000000</v>
      </c>
      <c r="X200" s="96"/>
      <c r="Y200" s="92">
        <f t="shared" si="3"/>
        <v>48000000</v>
      </c>
      <c r="Z200" s="92">
        <v>48000000</v>
      </c>
      <c r="AA200" s="136" t="s">
        <v>1398</v>
      </c>
      <c r="AB200" s="136" t="s">
        <v>1399</v>
      </c>
      <c r="AC200" s="136" t="s">
        <v>224</v>
      </c>
      <c r="AD200" s="127" t="s">
        <v>1400</v>
      </c>
      <c r="AE200" s="136" t="s">
        <v>56</v>
      </c>
      <c r="AF200" s="136" t="s">
        <v>56</v>
      </c>
      <c r="AG200" s="136" t="s">
        <v>56</v>
      </c>
      <c r="AH200" s="120" t="s">
        <v>1401</v>
      </c>
      <c r="AI200" s="121">
        <v>42479</v>
      </c>
      <c r="AJ200" s="121">
        <v>42722</v>
      </c>
      <c r="AK200" s="136" t="s">
        <v>1402</v>
      </c>
      <c r="AL200" s="92" t="s">
        <v>1010</v>
      </c>
      <c r="AM200" s="461" t="s">
        <v>56</v>
      </c>
      <c r="AN200" s="461" t="s">
        <v>56</v>
      </c>
      <c r="AO200" s="461" t="s">
        <v>56</v>
      </c>
      <c r="AP200" s="461" t="s">
        <v>56</v>
      </c>
      <c r="AQ200" s="461" t="s">
        <v>56</v>
      </c>
      <c r="AR200" s="462">
        <v>6000000</v>
      </c>
      <c r="AS200" s="462">
        <v>6000000</v>
      </c>
      <c r="AT200" s="96"/>
      <c r="AU200" s="462">
        <v>6000000</v>
      </c>
      <c r="AV200" s="96"/>
      <c r="AW200" s="96"/>
      <c r="AX200" s="96"/>
      <c r="AY200" s="96"/>
      <c r="AZ200" s="96"/>
      <c r="BA200" s="96"/>
      <c r="BB200" s="41"/>
      <c r="BC200" s="41"/>
      <c r="BD200" s="41"/>
      <c r="BE200" s="41"/>
      <c r="BF200" s="41"/>
      <c r="BG200" s="41"/>
      <c r="BH200" s="41"/>
      <c r="BI200" s="41"/>
      <c r="BJ200" s="41"/>
      <c r="BK200" s="41"/>
      <c r="BL200" s="41"/>
      <c r="BM200" s="41"/>
      <c r="BN200" s="41"/>
      <c r="BO200" s="41"/>
      <c r="BP200" s="41"/>
      <c r="BQ200" s="41"/>
      <c r="BR200" s="41"/>
      <c r="BS200" s="41"/>
      <c r="BT200" s="41"/>
      <c r="BU200" s="41"/>
      <c r="BV200" s="41"/>
      <c r="BW200" s="41"/>
      <c r="BX200" s="41"/>
      <c r="BY200" s="41"/>
      <c r="BZ200" s="41"/>
      <c r="CA200" s="41"/>
      <c r="CB200" s="41"/>
      <c r="CC200" s="41"/>
      <c r="CD200" s="41"/>
      <c r="CE200" s="41"/>
      <c r="CF200" s="41"/>
      <c r="CG200" s="41"/>
      <c r="CH200" s="41"/>
      <c r="CI200" s="41"/>
      <c r="CJ200" s="41"/>
      <c r="CK200" s="41"/>
      <c r="CL200" s="41"/>
      <c r="CM200" s="41"/>
      <c r="CN200" s="41"/>
      <c r="CO200" s="41"/>
      <c r="CP200" s="41"/>
      <c r="CQ200" s="41"/>
      <c r="CR200" s="41"/>
      <c r="CS200" s="41"/>
      <c r="CT200" s="41"/>
      <c r="CU200" s="41"/>
      <c r="CV200" s="41"/>
      <c r="CW200" s="41"/>
      <c r="CX200" s="41"/>
      <c r="CY200" s="41"/>
      <c r="CZ200" s="41"/>
      <c r="DA200" s="41"/>
      <c r="DB200" s="41"/>
      <c r="DC200" s="41"/>
      <c r="DD200" s="41"/>
      <c r="DE200" s="41"/>
      <c r="DF200" s="41"/>
      <c r="DG200" s="41"/>
      <c r="DH200" s="41"/>
      <c r="DI200" s="41"/>
      <c r="DJ200" s="41"/>
      <c r="DK200" s="41"/>
      <c r="DL200" s="41"/>
      <c r="DM200" s="41"/>
      <c r="DN200" s="41"/>
      <c r="DO200" s="41"/>
      <c r="DP200" s="41"/>
      <c r="DQ200" s="41"/>
      <c r="DR200" s="41"/>
      <c r="DS200" s="41"/>
      <c r="DT200" s="41"/>
      <c r="DU200" s="41"/>
      <c r="DV200" s="41"/>
      <c r="DW200" s="41"/>
      <c r="DX200" s="41"/>
      <c r="DY200" s="41"/>
      <c r="DZ200" s="41"/>
      <c r="EA200" s="41"/>
      <c r="EB200" s="41"/>
      <c r="EC200" s="41"/>
      <c r="ED200" s="41"/>
      <c r="EE200" s="41"/>
      <c r="EF200" s="41"/>
      <c r="EG200" s="41"/>
      <c r="EH200" s="41"/>
      <c r="EI200" s="41"/>
      <c r="EJ200" s="41"/>
      <c r="EK200" s="41"/>
      <c r="EL200" s="41"/>
      <c r="EM200" s="41"/>
      <c r="EN200" s="41"/>
      <c r="EO200" s="41"/>
      <c r="EP200" s="41"/>
      <c r="EQ200" s="41"/>
      <c r="ER200" s="41"/>
      <c r="ES200" s="41"/>
      <c r="ET200" s="41"/>
      <c r="EU200" s="41"/>
      <c r="EV200" s="41"/>
      <c r="EW200" s="41"/>
      <c r="EX200" s="41"/>
      <c r="EY200" s="41"/>
      <c r="EZ200" s="41"/>
      <c r="FA200" s="41"/>
      <c r="FB200" s="41"/>
      <c r="FC200" s="41"/>
      <c r="FD200" s="41"/>
      <c r="FE200" s="41"/>
      <c r="FF200" s="41"/>
      <c r="FG200" s="41"/>
      <c r="FH200" s="41"/>
      <c r="FI200" s="41"/>
      <c r="FJ200" s="41"/>
      <c r="FK200" s="41"/>
      <c r="FL200" s="41"/>
      <c r="FM200" s="41"/>
      <c r="FN200" s="41"/>
      <c r="FO200" s="41"/>
      <c r="FP200" s="41"/>
      <c r="FQ200" s="41"/>
      <c r="FR200" s="41"/>
      <c r="FS200" s="41"/>
      <c r="FT200" s="41"/>
      <c r="FU200" s="41"/>
      <c r="FV200" s="41"/>
      <c r="FW200" s="41"/>
      <c r="FX200" s="41"/>
      <c r="FY200" s="41"/>
      <c r="FZ200" s="41"/>
      <c r="GA200" s="41"/>
      <c r="GB200" s="41"/>
      <c r="GC200" s="41"/>
      <c r="GD200" s="41"/>
      <c r="GE200" s="41"/>
      <c r="GF200" s="41"/>
      <c r="GG200" s="41"/>
      <c r="GH200" s="41"/>
      <c r="GI200" s="41"/>
      <c r="GJ200" s="41"/>
      <c r="GK200" s="41"/>
      <c r="GL200" s="41"/>
      <c r="GM200" s="41"/>
      <c r="GN200" s="41"/>
      <c r="GO200" s="41"/>
      <c r="GP200" s="41"/>
      <c r="GQ200" s="41"/>
      <c r="GR200" s="41"/>
      <c r="GS200" s="41"/>
      <c r="GT200" s="41"/>
      <c r="GU200" s="41"/>
      <c r="GV200" s="41"/>
      <c r="GW200" s="41"/>
      <c r="GX200" s="41"/>
      <c r="GY200" s="41"/>
      <c r="GZ200" s="41"/>
      <c r="HA200" s="41"/>
      <c r="HB200" s="41"/>
      <c r="HC200" s="41"/>
      <c r="HD200" s="41"/>
      <c r="HE200" s="41"/>
      <c r="HF200" s="41"/>
      <c r="HG200" s="41"/>
      <c r="HH200" s="41"/>
      <c r="HI200" s="41"/>
      <c r="HJ200" s="41"/>
      <c r="HK200" s="41"/>
      <c r="HL200" s="41"/>
      <c r="HM200" s="41"/>
      <c r="HN200" s="41"/>
      <c r="HO200" s="41"/>
      <c r="HP200" s="41"/>
      <c r="HQ200" s="41"/>
      <c r="HR200" s="41"/>
      <c r="HS200" s="41"/>
      <c r="HT200" s="41"/>
      <c r="HU200" s="41"/>
      <c r="HV200" s="41"/>
      <c r="HW200" s="41"/>
      <c r="HX200" s="41"/>
      <c r="HY200" s="41"/>
      <c r="HZ200" s="41"/>
      <c r="IA200" s="41"/>
      <c r="IB200" s="41"/>
      <c r="IC200" s="41"/>
      <c r="ID200" s="41"/>
      <c r="IE200" s="41"/>
      <c r="IF200" s="41"/>
      <c r="IG200" s="41"/>
      <c r="IH200" s="41"/>
      <c r="II200" s="41"/>
      <c r="IJ200" s="41"/>
      <c r="IK200" s="41"/>
      <c r="IL200" s="41"/>
      <c r="IM200" s="41"/>
      <c r="IN200" s="41"/>
      <c r="IO200" s="41"/>
      <c r="IP200" s="41"/>
      <c r="IQ200" s="41"/>
      <c r="IR200" s="41"/>
      <c r="IS200" s="41"/>
      <c r="IT200" s="41"/>
      <c r="IU200" s="41"/>
      <c r="IV200" s="41"/>
      <c r="IW200" s="41"/>
      <c r="IX200" s="41"/>
      <c r="IY200" s="41"/>
      <c r="IZ200" s="41"/>
      <c r="JA200" s="41"/>
      <c r="JB200" s="41"/>
      <c r="JC200" s="41"/>
      <c r="JD200" s="41"/>
      <c r="JE200" s="41"/>
      <c r="JF200" s="41"/>
      <c r="JG200" s="41"/>
      <c r="JH200" s="41"/>
      <c r="JI200" s="41"/>
      <c r="JJ200" s="41"/>
      <c r="JK200" s="41"/>
      <c r="JL200" s="41"/>
      <c r="JM200" s="41"/>
      <c r="JN200" s="41"/>
    </row>
    <row r="201" spans="1:274" s="130" customFormat="1" ht="91.5" customHeight="1" x14ac:dyDescent="0.25">
      <c r="A201" s="223">
        <v>179</v>
      </c>
      <c r="B201" s="224" t="s">
        <v>827</v>
      </c>
      <c r="C201" s="227">
        <v>80101706</v>
      </c>
      <c r="D201" s="202" t="s">
        <v>790</v>
      </c>
      <c r="E201" s="227" t="s">
        <v>125</v>
      </c>
      <c r="F201" s="227">
        <v>1</v>
      </c>
      <c r="G201" s="225" t="s">
        <v>164</v>
      </c>
      <c r="H201" s="138">
        <v>8</v>
      </c>
      <c r="I201" s="227" t="s">
        <v>96</v>
      </c>
      <c r="J201" s="227" t="s">
        <v>684</v>
      </c>
      <c r="K201" s="227" t="s">
        <v>108</v>
      </c>
      <c r="L201" s="42">
        <v>37800000</v>
      </c>
      <c r="M201" s="42">
        <v>37800000</v>
      </c>
      <c r="N201" s="214" t="s">
        <v>81</v>
      </c>
      <c r="O201" s="214" t="s">
        <v>56</v>
      </c>
      <c r="P201" s="522" t="s">
        <v>126</v>
      </c>
      <c r="Q201" s="41"/>
      <c r="R201" s="124" t="s">
        <v>1012</v>
      </c>
      <c r="S201" s="124" t="s">
        <v>409</v>
      </c>
      <c r="T201" s="118">
        <v>42466</v>
      </c>
      <c r="U201" s="116" t="s">
        <v>1013</v>
      </c>
      <c r="V201" s="136" t="s">
        <v>211</v>
      </c>
      <c r="W201" s="300">
        <v>37800000</v>
      </c>
      <c r="X201" s="96"/>
      <c r="Y201" s="92">
        <f t="shared" si="3"/>
        <v>37800000</v>
      </c>
      <c r="Z201" s="92">
        <v>37800000</v>
      </c>
      <c r="AA201" s="136" t="s">
        <v>1014</v>
      </c>
      <c r="AB201" s="136" t="s">
        <v>1015</v>
      </c>
      <c r="AC201" s="136" t="s">
        <v>224</v>
      </c>
      <c r="AD201" s="127" t="s">
        <v>1016</v>
      </c>
      <c r="AE201" s="136" t="s">
        <v>56</v>
      </c>
      <c r="AF201" s="136" t="s">
        <v>56</v>
      </c>
      <c r="AG201" s="136" t="s">
        <v>56</v>
      </c>
      <c r="AH201" s="120" t="s">
        <v>1004</v>
      </c>
      <c r="AI201" s="121">
        <v>42466</v>
      </c>
      <c r="AJ201" s="121">
        <v>42709</v>
      </c>
      <c r="AK201" s="136" t="s">
        <v>416</v>
      </c>
      <c r="AL201" s="397" t="s">
        <v>407</v>
      </c>
      <c r="AM201" s="461" t="s">
        <v>56</v>
      </c>
      <c r="AN201" s="461" t="s">
        <v>56</v>
      </c>
      <c r="AO201" s="461" t="s">
        <v>56</v>
      </c>
      <c r="AP201" s="461" t="s">
        <v>56</v>
      </c>
      <c r="AQ201" s="461" t="s">
        <v>56</v>
      </c>
      <c r="AR201" s="462">
        <v>4725000</v>
      </c>
      <c r="AS201" s="462">
        <v>4725000</v>
      </c>
      <c r="AT201" s="96"/>
      <c r="AU201" s="462">
        <v>4725000</v>
      </c>
      <c r="AV201" s="462">
        <v>4725000</v>
      </c>
      <c r="AW201" s="96"/>
      <c r="AX201" s="96"/>
      <c r="AY201" s="96"/>
      <c r="AZ201" s="96"/>
      <c r="BA201" s="96"/>
      <c r="BB201" s="41"/>
      <c r="BC201" s="41"/>
      <c r="BD201" s="41"/>
      <c r="BE201" s="41"/>
      <c r="BF201" s="41"/>
      <c r="BG201" s="41"/>
      <c r="BH201" s="41"/>
      <c r="BI201" s="41"/>
      <c r="BJ201" s="41"/>
      <c r="BK201" s="41"/>
      <c r="BL201" s="41"/>
      <c r="BM201" s="41"/>
      <c r="BN201" s="41"/>
      <c r="BO201" s="41"/>
      <c r="BP201" s="41"/>
      <c r="BQ201" s="41"/>
      <c r="BR201" s="41"/>
      <c r="BS201" s="41"/>
      <c r="BT201" s="41"/>
      <c r="BU201" s="41"/>
      <c r="BV201" s="41"/>
      <c r="BW201" s="41"/>
      <c r="BX201" s="41"/>
      <c r="BY201" s="41"/>
      <c r="BZ201" s="41"/>
      <c r="CA201" s="41"/>
      <c r="CB201" s="41"/>
      <c r="CC201" s="41"/>
      <c r="CD201" s="41"/>
      <c r="CE201" s="41"/>
      <c r="CF201" s="41"/>
      <c r="CG201" s="41"/>
      <c r="CH201" s="41"/>
      <c r="CI201" s="41"/>
      <c r="CJ201" s="41"/>
      <c r="CK201" s="41"/>
      <c r="CL201" s="41"/>
      <c r="CM201" s="41"/>
      <c r="CN201" s="41"/>
      <c r="CO201" s="41"/>
      <c r="CP201" s="41"/>
      <c r="CQ201" s="41"/>
      <c r="CR201" s="41"/>
      <c r="CS201" s="41"/>
      <c r="CT201" s="41"/>
      <c r="CU201" s="41"/>
      <c r="CV201" s="41"/>
      <c r="CW201" s="41"/>
      <c r="CX201" s="41"/>
      <c r="CY201" s="41"/>
      <c r="CZ201" s="41"/>
      <c r="DA201" s="41"/>
      <c r="DB201" s="41"/>
      <c r="DC201" s="41"/>
      <c r="DD201" s="41"/>
      <c r="DE201" s="41"/>
      <c r="DF201" s="41"/>
      <c r="DG201" s="41"/>
      <c r="DH201" s="41"/>
      <c r="DI201" s="41"/>
      <c r="DJ201" s="41"/>
      <c r="DK201" s="41"/>
      <c r="DL201" s="41"/>
      <c r="DM201" s="41"/>
      <c r="DN201" s="41"/>
      <c r="DO201" s="41"/>
      <c r="DP201" s="41"/>
      <c r="DQ201" s="41"/>
      <c r="DR201" s="41"/>
      <c r="DS201" s="41"/>
      <c r="DT201" s="41"/>
      <c r="DU201" s="41"/>
      <c r="DV201" s="41"/>
      <c r="DW201" s="41"/>
      <c r="DX201" s="41"/>
      <c r="DY201" s="41"/>
      <c r="DZ201" s="41"/>
      <c r="EA201" s="41"/>
      <c r="EB201" s="41"/>
      <c r="EC201" s="41"/>
      <c r="ED201" s="41"/>
      <c r="EE201" s="41"/>
      <c r="EF201" s="41"/>
      <c r="EG201" s="41"/>
      <c r="EH201" s="41"/>
      <c r="EI201" s="41"/>
      <c r="EJ201" s="41"/>
      <c r="EK201" s="41"/>
      <c r="EL201" s="41"/>
      <c r="EM201" s="41"/>
      <c r="EN201" s="41"/>
      <c r="EO201" s="41"/>
      <c r="EP201" s="41"/>
      <c r="EQ201" s="41"/>
      <c r="ER201" s="41"/>
      <c r="ES201" s="41"/>
      <c r="ET201" s="41"/>
      <c r="EU201" s="41"/>
      <c r="EV201" s="41"/>
      <c r="EW201" s="41"/>
      <c r="EX201" s="41"/>
      <c r="EY201" s="41"/>
      <c r="EZ201" s="41"/>
      <c r="FA201" s="41"/>
      <c r="FB201" s="41"/>
      <c r="FC201" s="41"/>
      <c r="FD201" s="41"/>
      <c r="FE201" s="41"/>
      <c r="FF201" s="41"/>
      <c r="FG201" s="41"/>
      <c r="FH201" s="41"/>
      <c r="FI201" s="41"/>
      <c r="FJ201" s="41"/>
      <c r="FK201" s="41"/>
      <c r="FL201" s="41"/>
      <c r="FM201" s="41"/>
      <c r="FN201" s="41"/>
      <c r="FO201" s="41"/>
      <c r="FP201" s="41"/>
      <c r="FQ201" s="41"/>
      <c r="FR201" s="41"/>
      <c r="FS201" s="41"/>
      <c r="FT201" s="41"/>
      <c r="FU201" s="41"/>
      <c r="FV201" s="41"/>
      <c r="FW201" s="41"/>
      <c r="FX201" s="41"/>
      <c r="FY201" s="41"/>
      <c r="FZ201" s="41"/>
      <c r="GA201" s="41"/>
      <c r="GB201" s="41"/>
      <c r="GC201" s="41"/>
      <c r="GD201" s="41"/>
      <c r="GE201" s="41"/>
      <c r="GF201" s="41"/>
      <c r="GG201" s="41"/>
      <c r="GH201" s="41"/>
      <c r="GI201" s="41"/>
      <c r="GJ201" s="41"/>
      <c r="GK201" s="41"/>
      <c r="GL201" s="41"/>
      <c r="GM201" s="41"/>
      <c r="GN201" s="41"/>
      <c r="GO201" s="41"/>
      <c r="GP201" s="41"/>
      <c r="GQ201" s="41"/>
      <c r="GR201" s="41"/>
      <c r="GS201" s="41"/>
      <c r="GT201" s="41"/>
      <c r="GU201" s="41"/>
      <c r="GV201" s="41"/>
      <c r="GW201" s="41"/>
      <c r="GX201" s="41"/>
      <c r="GY201" s="41"/>
      <c r="GZ201" s="41"/>
      <c r="HA201" s="41"/>
      <c r="HB201" s="41"/>
      <c r="HC201" s="41"/>
      <c r="HD201" s="41"/>
      <c r="HE201" s="41"/>
      <c r="HF201" s="41"/>
      <c r="HG201" s="41"/>
      <c r="HH201" s="41"/>
      <c r="HI201" s="41"/>
      <c r="HJ201" s="41"/>
      <c r="HK201" s="41"/>
      <c r="HL201" s="41"/>
      <c r="HM201" s="41"/>
      <c r="HN201" s="41"/>
      <c r="HO201" s="41"/>
      <c r="HP201" s="41"/>
      <c r="HQ201" s="41"/>
      <c r="HR201" s="41"/>
      <c r="HS201" s="41"/>
      <c r="HT201" s="41"/>
      <c r="HU201" s="41"/>
      <c r="HV201" s="41"/>
      <c r="HW201" s="41"/>
      <c r="HX201" s="41"/>
      <c r="HY201" s="41"/>
      <c r="HZ201" s="41"/>
      <c r="IA201" s="41"/>
      <c r="IB201" s="41"/>
      <c r="IC201" s="41"/>
      <c r="ID201" s="41"/>
      <c r="IE201" s="41"/>
      <c r="IF201" s="41"/>
      <c r="IG201" s="41"/>
      <c r="IH201" s="41"/>
      <c r="II201" s="41"/>
      <c r="IJ201" s="41"/>
      <c r="IK201" s="41"/>
      <c r="IL201" s="41"/>
      <c r="IM201" s="41"/>
      <c r="IN201" s="41"/>
      <c r="IO201" s="41"/>
      <c r="IP201" s="41"/>
      <c r="IQ201" s="41"/>
      <c r="IR201" s="41"/>
      <c r="IS201" s="41"/>
      <c r="IT201" s="41"/>
      <c r="IU201" s="41"/>
      <c r="IV201" s="41"/>
      <c r="IW201" s="41"/>
      <c r="IX201" s="41"/>
      <c r="IY201" s="41"/>
      <c r="IZ201" s="41"/>
      <c r="JA201" s="41"/>
      <c r="JB201" s="41"/>
      <c r="JC201" s="41"/>
      <c r="JD201" s="41"/>
      <c r="JE201" s="41"/>
      <c r="JF201" s="41"/>
      <c r="JG201" s="41"/>
      <c r="JH201" s="41"/>
      <c r="JI201" s="41"/>
      <c r="JJ201" s="41"/>
      <c r="JK201" s="41"/>
      <c r="JL201" s="41"/>
      <c r="JM201" s="41"/>
      <c r="JN201" s="41"/>
    </row>
    <row r="202" spans="1:274" s="130" customFormat="1" ht="87" customHeight="1" x14ac:dyDescent="0.25">
      <c r="A202" s="223">
        <v>180</v>
      </c>
      <c r="B202" s="224" t="s">
        <v>827</v>
      </c>
      <c r="C202" s="227">
        <v>80101706</v>
      </c>
      <c r="D202" s="202" t="s">
        <v>791</v>
      </c>
      <c r="E202" s="227" t="s">
        <v>125</v>
      </c>
      <c r="F202" s="227">
        <v>1</v>
      </c>
      <c r="G202" s="225" t="s">
        <v>164</v>
      </c>
      <c r="H202" s="138">
        <v>8</v>
      </c>
      <c r="I202" s="227" t="s">
        <v>96</v>
      </c>
      <c r="J202" s="227" t="s">
        <v>684</v>
      </c>
      <c r="K202" s="227" t="s">
        <v>108</v>
      </c>
      <c r="L202" s="42">
        <v>37800000</v>
      </c>
      <c r="M202" s="42">
        <v>37800000</v>
      </c>
      <c r="N202" s="214" t="s">
        <v>81</v>
      </c>
      <c r="O202" s="214" t="s">
        <v>56</v>
      </c>
      <c r="P202" s="524" t="s">
        <v>126</v>
      </c>
      <c r="Q202" s="41"/>
      <c r="R202" s="124" t="s">
        <v>1017</v>
      </c>
      <c r="S202" s="124" t="s">
        <v>411</v>
      </c>
      <c r="T202" s="25">
        <v>42466</v>
      </c>
      <c r="U202" s="186" t="s">
        <v>1013</v>
      </c>
      <c r="V202" s="127" t="s">
        <v>211</v>
      </c>
      <c r="W202" s="205">
        <v>37800000</v>
      </c>
      <c r="X202" s="96"/>
      <c r="Y202" s="92">
        <f t="shared" si="3"/>
        <v>37800000</v>
      </c>
      <c r="Z202" s="92">
        <v>37800000</v>
      </c>
      <c r="AA202" s="136" t="s">
        <v>1014</v>
      </c>
      <c r="AB202" s="136" t="s">
        <v>1018</v>
      </c>
      <c r="AC202" s="136" t="s">
        <v>224</v>
      </c>
      <c r="AD202" s="127" t="s">
        <v>1019</v>
      </c>
      <c r="AE202" s="136" t="s">
        <v>56</v>
      </c>
      <c r="AF202" s="136" t="s">
        <v>56</v>
      </c>
      <c r="AG202" s="136" t="s">
        <v>56</v>
      </c>
      <c r="AH202" s="120" t="s">
        <v>1004</v>
      </c>
      <c r="AI202" s="121">
        <v>42466</v>
      </c>
      <c r="AJ202" s="121">
        <v>42709</v>
      </c>
      <c r="AK202" s="136" t="s">
        <v>416</v>
      </c>
      <c r="AL202" s="397" t="s">
        <v>407</v>
      </c>
      <c r="AM202" s="461" t="s">
        <v>56</v>
      </c>
      <c r="AN202" s="461" t="s">
        <v>56</v>
      </c>
      <c r="AO202" s="461" t="s">
        <v>56</v>
      </c>
      <c r="AP202" s="461" t="s">
        <v>56</v>
      </c>
      <c r="AQ202" s="461" t="s">
        <v>56</v>
      </c>
      <c r="AR202" s="462">
        <v>4725000</v>
      </c>
      <c r="AS202" s="410">
        <v>4725000</v>
      </c>
      <c r="AT202" s="96"/>
      <c r="AU202" s="410">
        <v>4725000</v>
      </c>
      <c r="AV202" s="96"/>
      <c r="AW202" s="96"/>
      <c r="AX202" s="96"/>
      <c r="AY202" s="96"/>
      <c r="AZ202" s="96"/>
      <c r="BA202" s="96"/>
      <c r="BB202" s="41"/>
      <c r="BC202" s="41"/>
      <c r="BD202" s="41"/>
      <c r="BE202" s="41"/>
      <c r="BF202" s="41"/>
      <c r="BG202" s="41"/>
      <c r="BH202" s="41"/>
      <c r="BI202" s="41"/>
      <c r="BJ202" s="41"/>
      <c r="BK202" s="41"/>
      <c r="BL202" s="41"/>
      <c r="BM202" s="41"/>
      <c r="BN202" s="41"/>
      <c r="BO202" s="41"/>
      <c r="BP202" s="41"/>
      <c r="BQ202" s="41"/>
      <c r="BR202" s="41"/>
      <c r="BS202" s="41"/>
      <c r="BT202" s="41"/>
      <c r="BU202" s="41"/>
      <c r="BV202" s="41"/>
      <c r="BW202" s="41"/>
      <c r="BX202" s="41"/>
      <c r="BY202" s="41"/>
      <c r="BZ202" s="41"/>
      <c r="CA202" s="41"/>
      <c r="CB202" s="41"/>
      <c r="CC202" s="41"/>
      <c r="CD202" s="41"/>
      <c r="CE202" s="41"/>
      <c r="CF202" s="41"/>
      <c r="CG202" s="41"/>
      <c r="CH202" s="41"/>
      <c r="CI202" s="41"/>
      <c r="CJ202" s="41"/>
      <c r="CK202" s="41"/>
      <c r="CL202" s="41"/>
      <c r="CM202" s="41"/>
      <c r="CN202" s="41"/>
      <c r="CO202" s="41"/>
      <c r="CP202" s="41"/>
      <c r="CQ202" s="41"/>
      <c r="CR202" s="41"/>
      <c r="CS202" s="41"/>
      <c r="CT202" s="41"/>
      <c r="CU202" s="41"/>
      <c r="CV202" s="41"/>
      <c r="CW202" s="41"/>
      <c r="CX202" s="41"/>
      <c r="CY202" s="41"/>
      <c r="CZ202" s="41"/>
      <c r="DA202" s="41"/>
      <c r="DB202" s="41"/>
      <c r="DC202" s="41"/>
      <c r="DD202" s="41"/>
      <c r="DE202" s="41"/>
      <c r="DF202" s="41"/>
      <c r="DG202" s="41"/>
      <c r="DH202" s="41"/>
      <c r="DI202" s="41"/>
      <c r="DJ202" s="41"/>
      <c r="DK202" s="41"/>
      <c r="DL202" s="41"/>
      <c r="DM202" s="41"/>
      <c r="DN202" s="41"/>
      <c r="DO202" s="41"/>
      <c r="DP202" s="41"/>
      <c r="DQ202" s="41"/>
      <c r="DR202" s="41"/>
      <c r="DS202" s="41"/>
      <c r="DT202" s="41"/>
      <c r="DU202" s="41"/>
      <c r="DV202" s="41"/>
      <c r="DW202" s="41"/>
      <c r="DX202" s="41"/>
      <c r="DY202" s="41"/>
      <c r="DZ202" s="41"/>
      <c r="EA202" s="41"/>
      <c r="EB202" s="41"/>
      <c r="EC202" s="41"/>
      <c r="ED202" s="41"/>
      <c r="EE202" s="41"/>
      <c r="EF202" s="41"/>
      <c r="EG202" s="41"/>
      <c r="EH202" s="41"/>
      <c r="EI202" s="41"/>
      <c r="EJ202" s="41"/>
      <c r="EK202" s="41"/>
      <c r="EL202" s="41"/>
      <c r="EM202" s="41"/>
      <c r="EN202" s="41"/>
      <c r="EO202" s="41"/>
      <c r="EP202" s="41"/>
      <c r="EQ202" s="41"/>
      <c r="ER202" s="41"/>
      <c r="ES202" s="41"/>
      <c r="ET202" s="41"/>
      <c r="EU202" s="41"/>
      <c r="EV202" s="41"/>
      <c r="EW202" s="41"/>
      <c r="EX202" s="41"/>
      <c r="EY202" s="41"/>
      <c r="EZ202" s="41"/>
      <c r="FA202" s="41"/>
      <c r="FB202" s="41"/>
      <c r="FC202" s="41"/>
      <c r="FD202" s="41"/>
      <c r="FE202" s="41"/>
      <c r="FF202" s="41"/>
      <c r="FG202" s="41"/>
      <c r="FH202" s="41"/>
      <c r="FI202" s="41"/>
      <c r="FJ202" s="41"/>
      <c r="FK202" s="41"/>
      <c r="FL202" s="41"/>
      <c r="FM202" s="41"/>
      <c r="FN202" s="41"/>
      <c r="FO202" s="41"/>
      <c r="FP202" s="41"/>
      <c r="FQ202" s="41"/>
      <c r="FR202" s="41"/>
      <c r="FS202" s="41"/>
      <c r="FT202" s="41"/>
      <c r="FU202" s="41"/>
      <c r="FV202" s="41"/>
      <c r="FW202" s="41"/>
      <c r="FX202" s="41"/>
      <c r="FY202" s="41"/>
      <c r="FZ202" s="41"/>
      <c r="GA202" s="41"/>
      <c r="GB202" s="41"/>
      <c r="GC202" s="41"/>
      <c r="GD202" s="41"/>
      <c r="GE202" s="41"/>
      <c r="GF202" s="41"/>
      <c r="GG202" s="41"/>
      <c r="GH202" s="41"/>
      <c r="GI202" s="41"/>
      <c r="GJ202" s="41"/>
      <c r="GK202" s="41"/>
      <c r="GL202" s="41"/>
      <c r="GM202" s="41"/>
      <c r="GN202" s="41"/>
      <c r="GO202" s="41"/>
      <c r="GP202" s="41"/>
      <c r="GQ202" s="41"/>
      <c r="GR202" s="41"/>
      <c r="GS202" s="41"/>
      <c r="GT202" s="41"/>
      <c r="GU202" s="41"/>
      <c r="GV202" s="41"/>
      <c r="GW202" s="41"/>
      <c r="GX202" s="41"/>
      <c r="GY202" s="41"/>
      <c r="GZ202" s="41"/>
      <c r="HA202" s="41"/>
      <c r="HB202" s="41"/>
      <c r="HC202" s="41"/>
      <c r="HD202" s="41"/>
      <c r="HE202" s="41"/>
      <c r="HF202" s="41"/>
      <c r="HG202" s="41"/>
      <c r="HH202" s="41"/>
      <c r="HI202" s="41"/>
      <c r="HJ202" s="41"/>
      <c r="HK202" s="41"/>
      <c r="HL202" s="41"/>
      <c r="HM202" s="41"/>
      <c r="HN202" s="41"/>
      <c r="HO202" s="41"/>
      <c r="HP202" s="41"/>
      <c r="HQ202" s="41"/>
      <c r="HR202" s="41"/>
      <c r="HS202" s="41"/>
      <c r="HT202" s="41"/>
      <c r="HU202" s="41"/>
      <c r="HV202" s="41"/>
      <c r="HW202" s="41"/>
      <c r="HX202" s="41"/>
      <c r="HY202" s="41"/>
      <c r="HZ202" s="41"/>
      <c r="IA202" s="41"/>
      <c r="IB202" s="41"/>
      <c r="IC202" s="41"/>
      <c r="ID202" s="41"/>
      <c r="IE202" s="41"/>
      <c r="IF202" s="41"/>
      <c r="IG202" s="41"/>
      <c r="IH202" s="41"/>
      <c r="II202" s="41"/>
      <c r="IJ202" s="41"/>
      <c r="IK202" s="41"/>
      <c r="IL202" s="41"/>
      <c r="IM202" s="41"/>
      <c r="IN202" s="41"/>
      <c r="IO202" s="41"/>
      <c r="IP202" s="41"/>
      <c r="IQ202" s="41"/>
      <c r="IR202" s="41"/>
      <c r="IS202" s="41"/>
      <c r="IT202" s="41"/>
      <c r="IU202" s="41"/>
      <c r="IV202" s="41"/>
      <c r="IW202" s="41"/>
      <c r="IX202" s="41"/>
      <c r="IY202" s="41"/>
      <c r="IZ202" s="41"/>
      <c r="JA202" s="41"/>
      <c r="JB202" s="41"/>
      <c r="JC202" s="41"/>
      <c r="JD202" s="41"/>
      <c r="JE202" s="41"/>
      <c r="JF202" s="41"/>
      <c r="JG202" s="41"/>
      <c r="JH202" s="41"/>
      <c r="JI202" s="41"/>
      <c r="JJ202" s="41"/>
      <c r="JK202" s="41"/>
      <c r="JL202" s="41"/>
      <c r="JM202" s="41"/>
      <c r="JN202" s="41"/>
    </row>
    <row r="203" spans="1:274" s="130" customFormat="1" ht="106.5" customHeight="1" x14ac:dyDescent="0.25">
      <c r="A203" s="223">
        <v>181</v>
      </c>
      <c r="B203" s="227" t="s">
        <v>827</v>
      </c>
      <c r="C203" s="227">
        <v>80101706</v>
      </c>
      <c r="D203" s="202" t="s">
        <v>1805</v>
      </c>
      <c r="E203" s="227" t="s">
        <v>125</v>
      </c>
      <c r="F203" s="227">
        <v>1</v>
      </c>
      <c r="G203" s="225" t="s">
        <v>163</v>
      </c>
      <c r="H203" s="138" t="s">
        <v>1806</v>
      </c>
      <c r="I203" s="227" t="s">
        <v>96</v>
      </c>
      <c r="J203" s="227" t="s">
        <v>684</v>
      </c>
      <c r="K203" s="227" t="s">
        <v>108</v>
      </c>
      <c r="L203" s="42">
        <v>18400000</v>
      </c>
      <c r="M203" s="42">
        <v>18400000</v>
      </c>
      <c r="N203" s="214" t="s">
        <v>81</v>
      </c>
      <c r="O203" s="214" t="s">
        <v>56</v>
      </c>
      <c r="P203" s="21" t="s">
        <v>126</v>
      </c>
      <c r="Q203" s="41"/>
      <c r="R203" s="96"/>
      <c r="S203" s="537"/>
      <c r="T203" s="96"/>
      <c r="U203" s="96"/>
      <c r="V203" s="175"/>
      <c r="W203" s="175"/>
      <c r="X203" s="175"/>
      <c r="Y203" s="27">
        <f t="shared" si="3"/>
        <v>0</v>
      </c>
      <c r="Z203" s="27">
        <v>0</v>
      </c>
      <c r="AA203" s="175"/>
      <c r="AB203" s="175"/>
      <c r="AC203" s="175"/>
      <c r="AD203" s="175"/>
      <c r="AE203" s="175"/>
      <c r="AF203" s="175"/>
      <c r="AG203" s="175"/>
      <c r="AH203" s="175"/>
      <c r="AI203" s="175"/>
      <c r="AJ203" s="175"/>
      <c r="AK203" s="175"/>
      <c r="AL203" s="203"/>
      <c r="AM203" s="204"/>
      <c r="AN203" s="175"/>
      <c r="AO203" s="175"/>
      <c r="AP203" s="175"/>
      <c r="AQ203" s="175"/>
      <c r="AR203" s="175"/>
      <c r="AS203" s="175"/>
      <c r="AT203" s="175"/>
      <c r="AU203" s="175"/>
      <c r="AV203" s="175"/>
      <c r="AW203" s="175"/>
      <c r="AX203" s="175"/>
      <c r="AY203" s="175"/>
      <c r="AZ203" s="175"/>
      <c r="BA203" s="175"/>
      <c r="BB203" s="41"/>
      <c r="BC203" s="41"/>
      <c r="BD203" s="41"/>
      <c r="BE203" s="41"/>
      <c r="BF203" s="41"/>
      <c r="BG203" s="41"/>
      <c r="BH203" s="41"/>
      <c r="BI203" s="41"/>
      <c r="BJ203" s="41"/>
      <c r="BK203" s="41"/>
      <c r="BL203" s="41"/>
      <c r="BM203" s="41"/>
      <c r="BN203" s="41"/>
      <c r="BO203" s="41"/>
      <c r="BP203" s="41"/>
      <c r="BQ203" s="41"/>
      <c r="BR203" s="41"/>
      <c r="BS203" s="41"/>
      <c r="BT203" s="41"/>
      <c r="BU203" s="41"/>
      <c r="BV203" s="41"/>
      <c r="BW203" s="41"/>
      <c r="BX203" s="41"/>
      <c r="BY203" s="41"/>
      <c r="BZ203" s="41"/>
      <c r="CA203" s="41"/>
      <c r="CB203" s="41"/>
      <c r="CC203" s="41"/>
      <c r="CD203" s="41"/>
      <c r="CE203" s="41"/>
      <c r="CF203" s="41"/>
      <c r="CG203" s="41"/>
      <c r="CH203" s="41"/>
      <c r="CI203" s="41"/>
      <c r="CJ203" s="41"/>
      <c r="CK203" s="41"/>
      <c r="CL203" s="41"/>
      <c r="CM203" s="41"/>
      <c r="CN203" s="41"/>
      <c r="CO203" s="41"/>
      <c r="CP203" s="41"/>
      <c r="CQ203" s="41"/>
      <c r="CR203" s="41"/>
      <c r="CS203" s="41"/>
      <c r="CT203" s="41"/>
      <c r="CU203" s="41"/>
      <c r="CV203" s="41"/>
      <c r="CW203" s="41"/>
      <c r="CX203" s="41"/>
      <c r="CY203" s="41"/>
      <c r="CZ203" s="41"/>
      <c r="DA203" s="41"/>
      <c r="DB203" s="41"/>
      <c r="DC203" s="41"/>
      <c r="DD203" s="41"/>
      <c r="DE203" s="41"/>
      <c r="DF203" s="41"/>
      <c r="DG203" s="41"/>
      <c r="DH203" s="41"/>
      <c r="DI203" s="41"/>
      <c r="DJ203" s="41"/>
      <c r="DK203" s="41"/>
      <c r="DL203" s="41"/>
      <c r="DM203" s="41"/>
      <c r="DN203" s="41"/>
      <c r="DO203" s="41"/>
      <c r="DP203" s="41"/>
      <c r="DQ203" s="41"/>
      <c r="DR203" s="41"/>
      <c r="DS203" s="41"/>
      <c r="DT203" s="41"/>
      <c r="DU203" s="41"/>
      <c r="DV203" s="41"/>
      <c r="DW203" s="41"/>
      <c r="DX203" s="41"/>
      <c r="DY203" s="41"/>
      <c r="DZ203" s="41"/>
      <c r="EA203" s="41"/>
      <c r="EB203" s="41"/>
      <c r="EC203" s="41"/>
      <c r="ED203" s="41"/>
      <c r="EE203" s="41"/>
      <c r="EF203" s="41"/>
      <c r="EG203" s="41"/>
      <c r="EH203" s="41"/>
      <c r="EI203" s="41"/>
      <c r="EJ203" s="41"/>
      <c r="EK203" s="41"/>
      <c r="EL203" s="41"/>
      <c r="EM203" s="41"/>
      <c r="EN203" s="41"/>
      <c r="EO203" s="41"/>
      <c r="EP203" s="41"/>
      <c r="EQ203" s="41"/>
      <c r="ER203" s="41"/>
      <c r="ES203" s="41"/>
      <c r="ET203" s="41"/>
      <c r="EU203" s="41"/>
      <c r="EV203" s="41"/>
      <c r="EW203" s="41"/>
      <c r="EX203" s="41"/>
      <c r="EY203" s="41"/>
      <c r="EZ203" s="41"/>
      <c r="FA203" s="41"/>
      <c r="FB203" s="41"/>
      <c r="FC203" s="41"/>
      <c r="FD203" s="41"/>
      <c r="FE203" s="41"/>
      <c r="FF203" s="41"/>
      <c r="FG203" s="41"/>
      <c r="FH203" s="41"/>
      <c r="FI203" s="41"/>
      <c r="FJ203" s="41"/>
      <c r="FK203" s="41"/>
      <c r="FL203" s="41"/>
      <c r="FM203" s="41"/>
      <c r="FN203" s="41"/>
      <c r="FO203" s="41"/>
      <c r="FP203" s="41"/>
      <c r="FQ203" s="41"/>
      <c r="FR203" s="41"/>
      <c r="FS203" s="41"/>
      <c r="FT203" s="41"/>
      <c r="FU203" s="41"/>
      <c r="FV203" s="41"/>
      <c r="FW203" s="41"/>
      <c r="FX203" s="41"/>
      <c r="FY203" s="41"/>
      <c r="FZ203" s="41"/>
      <c r="GA203" s="41"/>
      <c r="GB203" s="41"/>
      <c r="GC203" s="41"/>
      <c r="GD203" s="41"/>
      <c r="GE203" s="41"/>
      <c r="GF203" s="41"/>
      <c r="GG203" s="41"/>
      <c r="GH203" s="41"/>
      <c r="GI203" s="41"/>
      <c r="GJ203" s="41"/>
      <c r="GK203" s="41"/>
      <c r="GL203" s="41"/>
      <c r="GM203" s="41"/>
      <c r="GN203" s="41"/>
      <c r="GO203" s="41"/>
      <c r="GP203" s="41"/>
      <c r="GQ203" s="41"/>
      <c r="GR203" s="41"/>
      <c r="GS203" s="41"/>
      <c r="GT203" s="41"/>
      <c r="GU203" s="41"/>
      <c r="GV203" s="41"/>
      <c r="GW203" s="41"/>
      <c r="GX203" s="41"/>
      <c r="GY203" s="41"/>
      <c r="GZ203" s="41"/>
      <c r="HA203" s="41"/>
      <c r="HB203" s="41"/>
      <c r="HC203" s="41"/>
      <c r="HD203" s="41"/>
      <c r="HE203" s="41"/>
      <c r="HF203" s="41"/>
      <c r="HG203" s="41"/>
      <c r="HH203" s="41"/>
      <c r="HI203" s="41"/>
      <c r="HJ203" s="41"/>
      <c r="HK203" s="41"/>
      <c r="HL203" s="41"/>
      <c r="HM203" s="41"/>
      <c r="HN203" s="41"/>
      <c r="HO203" s="41"/>
      <c r="HP203" s="41"/>
      <c r="HQ203" s="41"/>
      <c r="HR203" s="41"/>
      <c r="HS203" s="41"/>
      <c r="HT203" s="41"/>
      <c r="HU203" s="41"/>
      <c r="HV203" s="41"/>
      <c r="HW203" s="41"/>
      <c r="HX203" s="41"/>
      <c r="HY203" s="41"/>
      <c r="HZ203" s="41"/>
      <c r="IA203" s="41"/>
      <c r="IB203" s="41"/>
      <c r="IC203" s="41"/>
      <c r="ID203" s="41"/>
      <c r="IE203" s="41"/>
      <c r="IF203" s="41"/>
      <c r="IG203" s="41"/>
      <c r="IH203" s="41"/>
      <c r="II203" s="41"/>
      <c r="IJ203" s="41"/>
      <c r="IK203" s="41"/>
      <c r="IL203" s="41"/>
      <c r="IM203" s="41"/>
      <c r="IN203" s="41"/>
      <c r="IO203" s="41"/>
      <c r="IP203" s="41"/>
      <c r="IQ203" s="41"/>
      <c r="IR203" s="41"/>
      <c r="IS203" s="41"/>
      <c r="IT203" s="41"/>
      <c r="IU203" s="41"/>
      <c r="IV203" s="41"/>
      <c r="IW203" s="41"/>
      <c r="IX203" s="41"/>
      <c r="IY203" s="41"/>
      <c r="IZ203" s="41"/>
      <c r="JA203" s="41"/>
      <c r="JB203" s="41"/>
      <c r="JC203" s="41"/>
      <c r="JD203" s="41"/>
      <c r="JE203" s="41"/>
      <c r="JF203" s="41"/>
      <c r="JG203" s="41"/>
      <c r="JH203" s="41"/>
      <c r="JI203" s="41"/>
      <c r="JJ203" s="41"/>
      <c r="JK203" s="41"/>
      <c r="JL203" s="41"/>
      <c r="JM203" s="41"/>
      <c r="JN203" s="41"/>
    </row>
    <row r="204" spans="1:274" s="130" customFormat="1" ht="78.75" customHeight="1" x14ac:dyDescent="0.25">
      <c r="A204" s="223">
        <v>182</v>
      </c>
      <c r="B204" s="214" t="s">
        <v>831</v>
      </c>
      <c r="C204" s="227">
        <v>80101706</v>
      </c>
      <c r="D204" s="202" t="s">
        <v>1020</v>
      </c>
      <c r="E204" s="227" t="s">
        <v>125</v>
      </c>
      <c r="F204" s="227">
        <v>1</v>
      </c>
      <c r="G204" s="225" t="s">
        <v>164</v>
      </c>
      <c r="H204" s="138">
        <v>8</v>
      </c>
      <c r="I204" s="227" t="s">
        <v>96</v>
      </c>
      <c r="J204" s="227" t="s">
        <v>684</v>
      </c>
      <c r="K204" s="227" t="s">
        <v>108</v>
      </c>
      <c r="L204" s="42">
        <v>9030000</v>
      </c>
      <c r="M204" s="42">
        <v>9030000</v>
      </c>
      <c r="N204" s="214" t="s">
        <v>81</v>
      </c>
      <c r="O204" s="214" t="s">
        <v>56</v>
      </c>
      <c r="P204" s="522" t="s">
        <v>126</v>
      </c>
      <c r="Q204" s="41"/>
      <c r="R204" s="124" t="s">
        <v>1021</v>
      </c>
      <c r="S204" s="124" t="s">
        <v>462</v>
      </c>
      <c r="T204" s="25">
        <v>42466</v>
      </c>
      <c r="U204" s="186" t="s">
        <v>1022</v>
      </c>
      <c r="V204" s="127" t="s">
        <v>211</v>
      </c>
      <c r="W204" s="205">
        <v>9030000</v>
      </c>
      <c r="X204" s="27"/>
      <c r="Y204" s="92">
        <f t="shared" si="3"/>
        <v>9030000</v>
      </c>
      <c r="Z204" s="92">
        <v>9030000</v>
      </c>
      <c r="AA204" s="136" t="s">
        <v>1023</v>
      </c>
      <c r="AB204" s="127" t="s">
        <v>1024</v>
      </c>
      <c r="AC204" s="127" t="s">
        <v>224</v>
      </c>
      <c r="AD204" s="127" t="s">
        <v>1025</v>
      </c>
      <c r="AE204" s="127" t="s">
        <v>56</v>
      </c>
      <c r="AF204" s="127" t="s">
        <v>56</v>
      </c>
      <c r="AG204" s="127" t="s">
        <v>56</v>
      </c>
      <c r="AH204" s="320" t="s">
        <v>924</v>
      </c>
      <c r="AI204" s="321">
        <v>42466</v>
      </c>
      <c r="AJ204" s="321">
        <v>42526</v>
      </c>
      <c r="AK204" s="127" t="s">
        <v>467</v>
      </c>
      <c r="AL204" s="498" t="s">
        <v>218</v>
      </c>
      <c r="AM204" s="461" t="s">
        <v>56</v>
      </c>
      <c r="AN204" s="461" t="s">
        <v>56</v>
      </c>
      <c r="AO204" s="461" t="s">
        <v>56</v>
      </c>
      <c r="AP204" s="461" t="s">
        <v>56</v>
      </c>
      <c r="AQ204" s="461" t="s">
        <v>56</v>
      </c>
      <c r="AR204" s="462">
        <v>4515000</v>
      </c>
      <c r="AS204" s="410">
        <v>4515000</v>
      </c>
      <c r="AT204" s="96"/>
      <c r="AU204" s="96"/>
      <c r="AV204" s="96"/>
      <c r="AW204" s="96"/>
      <c r="AX204" s="96"/>
      <c r="AY204" s="96"/>
      <c r="AZ204" s="96"/>
      <c r="BA204" s="96"/>
      <c r="BB204" s="41"/>
      <c r="BC204" s="41"/>
      <c r="BD204" s="41"/>
      <c r="BE204" s="41"/>
      <c r="BF204" s="41"/>
      <c r="BG204" s="41"/>
      <c r="BH204" s="41"/>
      <c r="BI204" s="41"/>
      <c r="BJ204" s="41"/>
      <c r="BK204" s="41"/>
      <c r="BL204" s="41"/>
      <c r="BM204" s="41"/>
      <c r="BN204" s="41"/>
      <c r="BO204" s="41"/>
      <c r="BP204" s="41"/>
      <c r="BQ204" s="41"/>
      <c r="BR204" s="41"/>
      <c r="BS204" s="41"/>
      <c r="BT204" s="41"/>
      <c r="BU204" s="41"/>
      <c r="BV204" s="41"/>
      <c r="BW204" s="41"/>
      <c r="BX204" s="41"/>
      <c r="BY204" s="41"/>
      <c r="BZ204" s="41"/>
      <c r="CA204" s="41"/>
      <c r="CB204" s="41"/>
      <c r="CC204" s="41"/>
      <c r="CD204" s="41"/>
      <c r="CE204" s="41"/>
      <c r="CF204" s="41"/>
      <c r="CG204" s="41"/>
      <c r="CH204" s="41"/>
      <c r="CI204" s="41"/>
      <c r="CJ204" s="41"/>
      <c r="CK204" s="41"/>
      <c r="CL204" s="41"/>
      <c r="CM204" s="41"/>
      <c r="CN204" s="41"/>
      <c r="CO204" s="41"/>
      <c r="CP204" s="41"/>
      <c r="CQ204" s="41"/>
      <c r="CR204" s="41"/>
      <c r="CS204" s="41"/>
      <c r="CT204" s="41"/>
      <c r="CU204" s="41"/>
      <c r="CV204" s="41"/>
      <c r="CW204" s="41"/>
      <c r="CX204" s="41"/>
      <c r="CY204" s="41"/>
      <c r="CZ204" s="41"/>
      <c r="DA204" s="41"/>
      <c r="DB204" s="41"/>
      <c r="DC204" s="41"/>
      <c r="DD204" s="41"/>
      <c r="DE204" s="41"/>
      <c r="DF204" s="41"/>
      <c r="DG204" s="41"/>
      <c r="DH204" s="41"/>
      <c r="DI204" s="41"/>
      <c r="DJ204" s="41"/>
      <c r="DK204" s="41"/>
      <c r="DL204" s="41"/>
      <c r="DM204" s="41"/>
      <c r="DN204" s="41"/>
      <c r="DO204" s="41"/>
      <c r="DP204" s="41"/>
      <c r="DQ204" s="41"/>
      <c r="DR204" s="41"/>
      <c r="DS204" s="41"/>
      <c r="DT204" s="41"/>
      <c r="DU204" s="41"/>
      <c r="DV204" s="41"/>
      <c r="DW204" s="41"/>
      <c r="DX204" s="41"/>
      <c r="DY204" s="41"/>
      <c r="DZ204" s="41"/>
      <c r="EA204" s="41"/>
      <c r="EB204" s="41"/>
      <c r="EC204" s="41"/>
      <c r="ED204" s="41"/>
      <c r="EE204" s="41"/>
      <c r="EF204" s="41"/>
      <c r="EG204" s="41"/>
      <c r="EH204" s="41"/>
      <c r="EI204" s="41"/>
      <c r="EJ204" s="41"/>
      <c r="EK204" s="41"/>
      <c r="EL204" s="41"/>
      <c r="EM204" s="41"/>
      <c r="EN204" s="41"/>
      <c r="EO204" s="41"/>
      <c r="EP204" s="41"/>
      <c r="EQ204" s="41"/>
      <c r="ER204" s="41"/>
      <c r="ES204" s="41"/>
      <c r="ET204" s="41"/>
      <c r="EU204" s="41"/>
      <c r="EV204" s="41"/>
      <c r="EW204" s="41"/>
      <c r="EX204" s="41"/>
      <c r="EY204" s="41"/>
      <c r="EZ204" s="41"/>
      <c r="FA204" s="41"/>
      <c r="FB204" s="41"/>
      <c r="FC204" s="41"/>
      <c r="FD204" s="41"/>
      <c r="FE204" s="41"/>
      <c r="FF204" s="41"/>
      <c r="FG204" s="41"/>
      <c r="FH204" s="41"/>
      <c r="FI204" s="41"/>
      <c r="FJ204" s="41"/>
      <c r="FK204" s="41"/>
      <c r="FL204" s="41"/>
      <c r="FM204" s="41"/>
      <c r="FN204" s="41"/>
      <c r="FO204" s="41"/>
      <c r="FP204" s="41"/>
      <c r="FQ204" s="41"/>
      <c r="FR204" s="41"/>
      <c r="FS204" s="41"/>
      <c r="FT204" s="41"/>
      <c r="FU204" s="41"/>
      <c r="FV204" s="41"/>
      <c r="FW204" s="41"/>
      <c r="FX204" s="41"/>
      <c r="FY204" s="41"/>
      <c r="FZ204" s="41"/>
      <c r="GA204" s="41"/>
      <c r="GB204" s="41"/>
      <c r="GC204" s="41"/>
      <c r="GD204" s="41"/>
      <c r="GE204" s="41"/>
      <c r="GF204" s="41"/>
      <c r="GG204" s="41"/>
      <c r="GH204" s="41"/>
      <c r="GI204" s="41"/>
      <c r="GJ204" s="41"/>
      <c r="GK204" s="41"/>
      <c r="GL204" s="41"/>
      <c r="GM204" s="41"/>
      <c r="GN204" s="41"/>
      <c r="GO204" s="41"/>
      <c r="GP204" s="41"/>
      <c r="GQ204" s="41"/>
      <c r="GR204" s="41"/>
      <c r="GS204" s="41"/>
      <c r="GT204" s="41"/>
      <c r="GU204" s="41"/>
      <c r="GV204" s="41"/>
      <c r="GW204" s="41"/>
      <c r="GX204" s="41"/>
      <c r="GY204" s="41"/>
      <c r="GZ204" s="41"/>
      <c r="HA204" s="41"/>
      <c r="HB204" s="41"/>
      <c r="HC204" s="41"/>
      <c r="HD204" s="41"/>
      <c r="HE204" s="41"/>
      <c r="HF204" s="41"/>
      <c r="HG204" s="41"/>
      <c r="HH204" s="41"/>
      <c r="HI204" s="41"/>
      <c r="HJ204" s="41"/>
      <c r="HK204" s="41"/>
      <c r="HL204" s="41"/>
      <c r="HM204" s="41"/>
      <c r="HN204" s="41"/>
      <c r="HO204" s="41"/>
      <c r="HP204" s="41"/>
      <c r="HQ204" s="41"/>
      <c r="HR204" s="41"/>
      <c r="HS204" s="41"/>
      <c r="HT204" s="41"/>
      <c r="HU204" s="41"/>
      <c r="HV204" s="41"/>
      <c r="HW204" s="41"/>
      <c r="HX204" s="41"/>
      <c r="HY204" s="41"/>
      <c r="HZ204" s="41"/>
      <c r="IA204" s="41"/>
      <c r="IB204" s="41"/>
      <c r="IC204" s="41"/>
      <c r="ID204" s="41"/>
      <c r="IE204" s="41"/>
      <c r="IF204" s="41"/>
      <c r="IG204" s="41"/>
      <c r="IH204" s="41"/>
      <c r="II204" s="41"/>
      <c r="IJ204" s="41"/>
      <c r="IK204" s="41"/>
      <c r="IL204" s="41"/>
      <c r="IM204" s="41"/>
      <c r="IN204" s="41"/>
      <c r="IO204" s="41"/>
      <c r="IP204" s="41"/>
      <c r="IQ204" s="41"/>
      <c r="IR204" s="41"/>
      <c r="IS204" s="41"/>
      <c r="IT204" s="41"/>
      <c r="IU204" s="41"/>
      <c r="IV204" s="41"/>
      <c r="IW204" s="41"/>
      <c r="IX204" s="41"/>
      <c r="IY204" s="41"/>
      <c r="IZ204" s="41"/>
      <c r="JA204" s="41"/>
      <c r="JB204" s="41"/>
      <c r="JC204" s="41"/>
      <c r="JD204" s="41"/>
      <c r="JE204" s="41"/>
      <c r="JF204" s="41"/>
      <c r="JG204" s="41"/>
      <c r="JH204" s="41"/>
      <c r="JI204" s="41"/>
      <c r="JJ204" s="41"/>
      <c r="JK204" s="41"/>
      <c r="JL204" s="41"/>
      <c r="JM204" s="41"/>
      <c r="JN204" s="41"/>
    </row>
    <row r="205" spans="1:274" s="130" customFormat="1" ht="100.5" customHeight="1" x14ac:dyDescent="0.25">
      <c r="A205" s="223">
        <v>183</v>
      </c>
      <c r="B205" s="214" t="s">
        <v>831</v>
      </c>
      <c r="C205" s="227">
        <v>80101706</v>
      </c>
      <c r="D205" s="202" t="s">
        <v>1192</v>
      </c>
      <c r="E205" s="227" t="s">
        <v>125</v>
      </c>
      <c r="F205" s="227">
        <v>1</v>
      </c>
      <c r="G205" s="225" t="s">
        <v>162</v>
      </c>
      <c r="H205" s="138">
        <v>8</v>
      </c>
      <c r="I205" s="227" t="s">
        <v>96</v>
      </c>
      <c r="J205" s="227" t="s">
        <v>684</v>
      </c>
      <c r="K205" s="227" t="s">
        <v>108</v>
      </c>
      <c r="L205" s="42">
        <v>28000000</v>
      </c>
      <c r="M205" s="42">
        <v>28000000</v>
      </c>
      <c r="N205" s="214" t="s">
        <v>81</v>
      </c>
      <c r="O205" s="214" t="s">
        <v>56</v>
      </c>
      <c r="P205" s="524" t="s">
        <v>126</v>
      </c>
      <c r="Q205" s="41"/>
      <c r="R205" s="124" t="s">
        <v>1283</v>
      </c>
      <c r="S205" s="124" t="s">
        <v>637</v>
      </c>
      <c r="T205" s="25">
        <v>42496</v>
      </c>
      <c r="U205" s="186" t="s">
        <v>1284</v>
      </c>
      <c r="V205" s="127" t="s">
        <v>211</v>
      </c>
      <c r="W205" s="312">
        <v>28000000</v>
      </c>
      <c r="X205" s="96"/>
      <c r="Y205" s="92">
        <f t="shared" si="3"/>
        <v>28000000</v>
      </c>
      <c r="Z205" s="92">
        <v>28000000</v>
      </c>
      <c r="AA205" s="301" t="s">
        <v>1285</v>
      </c>
      <c r="AB205" s="136" t="s">
        <v>1286</v>
      </c>
      <c r="AC205" s="136" t="s">
        <v>224</v>
      </c>
      <c r="AD205" s="127"/>
      <c r="AE205" s="136" t="s">
        <v>56</v>
      </c>
      <c r="AF205" s="136" t="s">
        <v>56</v>
      </c>
      <c r="AG205" s="136" t="s">
        <v>56</v>
      </c>
      <c r="AH205" s="120" t="s">
        <v>1287</v>
      </c>
      <c r="AI205" s="121">
        <v>42493</v>
      </c>
      <c r="AJ205" s="121">
        <v>42734</v>
      </c>
      <c r="AK205" s="136" t="s">
        <v>1288</v>
      </c>
      <c r="AL205" s="92" t="s">
        <v>218</v>
      </c>
      <c r="AM205" s="461" t="s">
        <v>56</v>
      </c>
      <c r="AN205" s="461" t="s">
        <v>56</v>
      </c>
      <c r="AO205" s="461" t="s">
        <v>56</v>
      </c>
      <c r="AP205" s="461" t="s">
        <v>56</v>
      </c>
      <c r="AQ205" s="461" t="s">
        <v>56</v>
      </c>
      <c r="AR205" s="461" t="s">
        <v>56</v>
      </c>
      <c r="AS205" s="462">
        <v>3500000</v>
      </c>
      <c r="AT205" s="96"/>
      <c r="AU205" s="462">
        <v>3500000</v>
      </c>
      <c r="AV205" s="462">
        <v>3500000</v>
      </c>
      <c r="AW205" s="96"/>
      <c r="AX205" s="96"/>
      <c r="AY205" s="96"/>
      <c r="AZ205" s="96"/>
      <c r="BA205" s="96"/>
      <c r="BB205" s="41"/>
      <c r="BC205" s="41"/>
      <c r="BD205" s="41"/>
      <c r="BE205" s="41"/>
      <c r="BF205" s="41"/>
      <c r="BG205" s="41"/>
      <c r="BH205" s="41"/>
      <c r="BI205" s="41"/>
      <c r="BJ205" s="41"/>
      <c r="BK205" s="41"/>
      <c r="BL205" s="41"/>
      <c r="BM205" s="41"/>
      <c r="BN205" s="41"/>
      <c r="BO205" s="41"/>
      <c r="BP205" s="41"/>
      <c r="BQ205" s="41"/>
      <c r="BR205" s="41"/>
      <c r="BS205" s="41"/>
      <c r="BT205" s="41"/>
      <c r="BU205" s="41"/>
      <c r="BV205" s="41"/>
      <c r="BW205" s="41"/>
      <c r="BX205" s="41"/>
      <c r="BY205" s="41"/>
      <c r="BZ205" s="41"/>
      <c r="CA205" s="41"/>
      <c r="CB205" s="41"/>
      <c r="CC205" s="41"/>
      <c r="CD205" s="41"/>
      <c r="CE205" s="41"/>
      <c r="CF205" s="41"/>
      <c r="CG205" s="41"/>
      <c r="CH205" s="41"/>
      <c r="CI205" s="41"/>
      <c r="CJ205" s="41"/>
      <c r="CK205" s="41"/>
      <c r="CL205" s="41"/>
      <c r="CM205" s="41"/>
      <c r="CN205" s="41"/>
      <c r="CO205" s="41"/>
      <c r="CP205" s="41"/>
      <c r="CQ205" s="41"/>
      <c r="CR205" s="41"/>
      <c r="CS205" s="41"/>
      <c r="CT205" s="41"/>
      <c r="CU205" s="41"/>
      <c r="CV205" s="41"/>
      <c r="CW205" s="41"/>
      <c r="CX205" s="41"/>
      <c r="CY205" s="41"/>
      <c r="CZ205" s="41"/>
      <c r="DA205" s="41"/>
      <c r="DB205" s="41"/>
      <c r="DC205" s="41"/>
      <c r="DD205" s="41"/>
      <c r="DE205" s="41"/>
      <c r="DF205" s="41"/>
      <c r="DG205" s="41"/>
      <c r="DH205" s="41"/>
      <c r="DI205" s="41"/>
      <c r="DJ205" s="41"/>
      <c r="DK205" s="41"/>
      <c r="DL205" s="41"/>
      <c r="DM205" s="41"/>
      <c r="DN205" s="41"/>
      <c r="DO205" s="41"/>
      <c r="DP205" s="41"/>
      <c r="DQ205" s="41"/>
      <c r="DR205" s="41"/>
      <c r="DS205" s="41"/>
      <c r="DT205" s="41"/>
      <c r="DU205" s="41"/>
      <c r="DV205" s="41"/>
      <c r="DW205" s="41"/>
      <c r="DX205" s="41"/>
      <c r="DY205" s="41"/>
      <c r="DZ205" s="41"/>
      <c r="EA205" s="41"/>
      <c r="EB205" s="41"/>
      <c r="EC205" s="41"/>
      <c r="ED205" s="41"/>
      <c r="EE205" s="41"/>
      <c r="EF205" s="41"/>
      <c r="EG205" s="41"/>
      <c r="EH205" s="41"/>
      <c r="EI205" s="41"/>
      <c r="EJ205" s="41"/>
      <c r="EK205" s="41"/>
      <c r="EL205" s="41"/>
      <c r="EM205" s="41"/>
      <c r="EN205" s="41"/>
      <c r="EO205" s="41"/>
      <c r="EP205" s="41"/>
      <c r="EQ205" s="41"/>
      <c r="ER205" s="41"/>
      <c r="ES205" s="41"/>
      <c r="ET205" s="41"/>
      <c r="EU205" s="41"/>
      <c r="EV205" s="41"/>
      <c r="EW205" s="41"/>
      <c r="EX205" s="41"/>
      <c r="EY205" s="41"/>
      <c r="EZ205" s="41"/>
      <c r="FA205" s="41"/>
      <c r="FB205" s="41"/>
      <c r="FC205" s="41"/>
      <c r="FD205" s="41"/>
      <c r="FE205" s="41"/>
      <c r="FF205" s="41"/>
      <c r="FG205" s="41"/>
      <c r="FH205" s="41"/>
      <c r="FI205" s="41"/>
      <c r="FJ205" s="41"/>
      <c r="FK205" s="41"/>
      <c r="FL205" s="41"/>
      <c r="FM205" s="41"/>
      <c r="FN205" s="41"/>
      <c r="FO205" s="41"/>
      <c r="FP205" s="41"/>
      <c r="FQ205" s="41"/>
      <c r="FR205" s="41"/>
      <c r="FS205" s="41"/>
      <c r="FT205" s="41"/>
      <c r="FU205" s="41"/>
      <c r="FV205" s="41"/>
      <c r="FW205" s="41"/>
      <c r="FX205" s="41"/>
      <c r="FY205" s="41"/>
      <c r="FZ205" s="41"/>
      <c r="GA205" s="41"/>
      <c r="GB205" s="41"/>
      <c r="GC205" s="41"/>
      <c r="GD205" s="41"/>
      <c r="GE205" s="41"/>
      <c r="GF205" s="41"/>
      <c r="GG205" s="41"/>
      <c r="GH205" s="41"/>
      <c r="GI205" s="41"/>
      <c r="GJ205" s="41"/>
      <c r="GK205" s="41"/>
      <c r="GL205" s="41"/>
      <c r="GM205" s="41"/>
      <c r="GN205" s="41"/>
      <c r="GO205" s="41"/>
      <c r="GP205" s="41"/>
      <c r="GQ205" s="41"/>
      <c r="GR205" s="41"/>
      <c r="GS205" s="41"/>
      <c r="GT205" s="41"/>
      <c r="GU205" s="41"/>
      <c r="GV205" s="41"/>
      <c r="GW205" s="41"/>
      <c r="GX205" s="41"/>
      <c r="GY205" s="41"/>
      <c r="GZ205" s="41"/>
      <c r="HA205" s="41"/>
      <c r="HB205" s="41"/>
      <c r="HC205" s="41"/>
      <c r="HD205" s="41"/>
      <c r="HE205" s="41"/>
      <c r="HF205" s="41"/>
      <c r="HG205" s="41"/>
      <c r="HH205" s="41"/>
      <c r="HI205" s="41"/>
      <c r="HJ205" s="41"/>
      <c r="HK205" s="41"/>
      <c r="HL205" s="41"/>
      <c r="HM205" s="41"/>
      <c r="HN205" s="41"/>
      <c r="HO205" s="41"/>
      <c r="HP205" s="41"/>
      <c r="HQ205" s="41"/>
      <c r="HR205" s="41"/>
      <c r="HS205" s="41"/>
      <c r="HT205" s="41"/>
      <c r="HU205" s="41"/>
      <c r="HV205" s="41"/>
      <c r="HW205" s="41"/>
      <c r="HX205" s="41"/>
      <c r="HY205" s="41"/>
      <c r="HZ205" s="41"/>
      <c r="IA205" s="41"/>
      <c r="IB205" s="41"/>
      <c r="IC205" s="41"/>
      <c r="ID205" s="41"/>
      <c r="IE205" s="41"/>
      <c r="IF205" s="41"/>
      <c r="IG205" s="41"/>
      <c r="IH205" s="41"/>
      <c r="II205" s="41"/>
      <c r="IJ205" s="41"/>
      <c r="IK205" s="41"/>
      <c r="IL205" s="41"/>
      <c r="IM205" s="41"/>
      <c r="IN205" s="41"/>
      <c r="IO205" s="41"/>
      <c r="IP205" s="41"/>
      <c r="IQ205" s="41"/>
      <c r="IR205" s="41"/>
      <c r="IS205" s="41"/>
      <c r="IT205" s="41"/>
      <c r="IU205" s="41"/>
      <c r="IV205" s="41"/>
      <c r="IW205" s="41"/>
      <c r="IX205" s="41"/>
      <c r="IY205" s="41"/>
      <c r="IZ205" s="41"/>
      <c r="JA205" s="41"/>
      <c r="JB205" s="41"/>
      <c r="JC205" s="41"/>
      <c r="JD205" s="41"/>
      <c r="JE205" s="41"/>
      <c r="JF205" s="41"/>
      <c r="JG205" s="41"/>
      <c r="JH205" s="41"/>
      <c r="JI205" s="41"/>
      <c r="JJ205" s="41"/>
      <c r="JK205" s="41"/>
      <c r="JL205" s="41"/>
      <c r="JM205" s="41"/>
      <c r="JN205" s="41"/>
    </row>
    <row r="206" spans="1:274" s="130" customFormat="1" ht="72" customHeight="1" x14ac:dyDescent="0.25">
      <c r="A206" s="236">
        <v>184</v>
      </c>
      <c r="B206" s="251" t="s">
        <v>831</v>
      </c>
      <c r="C206" s="251">
        <v>80101706</v>
      </c>
      <c r="D206" s="538" t="s">
        <v>792</v>
      </c>
      <c r="E206" s="235" t="s">
        <v>125</v>
      </c>
      <c r="F206" s="235">
        <v>1</v>
      </c>
      <c r="G206" s="235" t="s">
        <v>164</v>
      </c>
      <c r="H206" s="539">
        <v>8</v>
      </c>
      <c r="I206" s="235" t="s">
        <v>96</v>
      </c>
      <c r="J206" s="227" t="s">
        <v>814</v>
      </c>
      <c r="K206" s="227" t="s">
        <v>108</v>
      </c>
      <c r="L206" s="42">
        <v>21263000</v>
      </c>
      <c r="M206" s="42">
        <v>21263000</v>
      </c>
      <c r="N206" s="227" t="s">
        <v>81</v>
      </c>
      <c r="O206" s="227" t="s">
        <v>56</v>
      </c>
      <c r="P206" s="21" t="s">
        <v>126</v>
      </c>
      <c r="Q206" s="41"/>
      <c r="R206" s="326" t="s">
        <v>1066</v>
      </c>
      <c r="S206" s="326" t="s">
        <v>317</v>
      </c>
      <c r="T206" s="327">
        <v>42471</v>
      </c>
      <c r="U206" s="328" t="s">
        <v>1067</v>
      </c>
      <c r="V206" s="328" t="s">
        <v>211</v>
      </c>
      <c r="W206" s="205">
        <v>21263000</v>
      </c>
      <c r="X206" s="96"/>
      <c r="Y206" s="92">
        <f t="shared" si="3"/>
        <v>21263000</v>
      </c>
      <c r="Z206" s="92">
        <v>21263000</v>
      </c>
      <c r="AA206" s="294" t="s">
        <v>1068</v>
      </c>
      <c r="AB206" s="328" t="s">
        <v>1069</v>
      </c>
      <c r="AC206" s="328" t="s">
        <v>604</v>
      </c>
      <c r="AD206" s="328"/>
      <c r="AE206" s="328" t="s">
        <v>56</v>
      </c>
      <c r="AF206" s="328" t="s">
        <v>56</v>
      </c>
      <c r="AG206" s="328" t="s">
        <v>56</v>
      </c>
      <c r="AH206" s="464" t="s">
        <v>1070</v>
      </c>
      <c r="AI206" s="331">
        <v>42471</v>
      </c>
      <c r="AJ206" s="331">
        <v>42734</v>
      </c>
      <c r="AK206" s="328" t="s">
        <v>217</v>
      </c>
      <c r="AL206" s="540" t="s">
        <v>218</v>
      </c>
      <c r="AM206" s="461" t="s">
        <v>56</v>
      </c>
      <c r="AN206" s="461" t="s">
        <v>56</v>
      </c>
      <c r="AO206" s="461" t="s">
        <v>56</v>
      </c>
      <c r="AP206" s="461" t="s">
        <v>56</v>
      </c>
      <c r="AQ206" s="461" t="s">
        <v>56</v>
      </c>
      <c r="AR206" s="462">
        <v>4725000</v>
      </c>
      <c r="AS206" s="410">
        <v>4725000</v>
      </c>
      <c r="AT206" s="96"/>
      <c r="AU206" s="410">
        <v>4725000</v>
      </c>
      <c r="AV206" s="96"/>
      <c r="AW206" s="96"/>
      <c r="AX206" s="96"/>
      <c r="AY206" s="96"/>
      <c r="AZ206" s="96"/>
      <c r="BA206" s="96"/>
      <c r="BB206" s="41"/>
      <c r="BC206" s="41"/>
      <c r="BD206" s="41"/>
      <c r="BE206" s="41"/>
      <c r="BF206" s="41"/>
      <c r="BG206" s="41"/>
      <c r="BH206" s="41"/>
      <c r="BI206" s="41"/>
      <c r="BJ206" s="41"/>
      <c r="BK206" s="41"/>
      <c r="BL206" s="41"/>
      <c r="BM206" s="41"/>
      <c r="BN206" s="41"/>
      <c r="BO206" s="41"/>
      <c r="BP206" s="41"/>
      <c r="BQ206" s="41"/>
      <c r="BR206" s="41"/>
      <c r="BS206" s="41"/>
      <c r="BT206" s="41"/>
      <c r="BU206" s="41"/>
      <c r="BV206" s="41"/>
      <c r="BW206" s="41"/>
      <c r="BX206" s="41"/>
      <c r="BY206" s="41"/>
      <c r="BZ206" s="41"/>
      <c r="CA206" s="41"/>
      <c r="CB206" s="41"/>
      <c r="CC206" s="41"/>
      <c r="CD206" s="41"/>
      <c r="CE206" s="41"/>
      <c r="CF206" s="41"/>
      <c r="CG206" s="41"/>
      <c r="CH206" s="41"/>
      <c r="CI206" s="41"/>
      <c r="CJ206" s="41"/>
      <c r="CK206" s="41"/>
      <c r="CL206" s="41"/>
      <c r="CM206" s="41"/>
      <c r="CN206" s="41"/>
      <c r="CO206" s="41"/>
      <c r="CP206" s="41"/>
      <c r="CQ206" s="41"/>
      <c r="CR206" s="41"/>
      <c r="CS206" s="41"/>
      <c r="CT206" s="41"/>
      <c r="CU206" s="41"/>
      <c r="CV206" s="41"/>
      <c r="CW206" s="41"/>
      <c r="CX206" s="41"/>
      <c r="CY206" s="41"/>
      <c r="CZ206" s="41"/>
      <c r="DA206" s="41"/>
      <c r="DB206" s="41"/>
      <c r="DC206" s="41"/>
      <c r="DD206" s="41"/>
      <c r="DE206" s="41"/>
      <c r="DF206" s="41"/>
      <c r="DG206" s="41"/>
      <c r="DH206" s="41"/>
      <c r="DI206" s="41"/>
      <c r="DJ206" s="41"/>
      <c r="DK206" s="41"/>
      <c r="DL206" s="41"/>
      <c r="DM206" s="41"/>
      <c r="DN206" s="41"/>
      <c r="DO206" s="41"/>
      <c r="DP206" s="41"/>
      <c r="DQ206" s="41"/>
      <c r="DR206" s="41"/>
      <c r="DS206" s="41"/>
      <c r="DT206" s="41"/>
      <c r="DU206" s="41"/>
      <c r="DV206" s="41"/>
      <c r="DW206" s="41"/>
      <c r="DX206" s="41"/>
      <c r="DY206" s="41"/>
      <c r="DZ206" s="41"/>
      <c r="EA206" s="41"/>
      <c r="EB206" s="41"/>
      <c r="EC206" s="41"/>
      <c r="ED206" s="41"/>
      <c r="EE206" s="41"/>
      <c r="EF206" s="41"/>
      <c r="EG206" s="41"/>
      <c r="EH206" s="41"/>
      <c r="EI206" s="41"/>
      <c r="EJ206" s="41"/>
      <c r="EK206" s="41"/>
      <c r="EL206" s="41"/>
      <c r="EM206" s="41"/>
      <c r="EN206" s="41"/>
      <c r="EO206" s="41"/>
      <c r="EP206" s="41"/>
      <c r="EQ206" s="41"/>
      <c r="ER206" s="41"/>
      <c r="ES206" s="41"/>
      <c r="ET206" s="41"/>
      <c r="EU206" s="41"/>
      <c r="EV206" s="41"/>
      <c r="EW206" s="41"/>
      <c r="EX206" s="41"/>
      <c r="EY206" s="41"/>
      <c r="EZ206" s="41"/>
      <c r="FA206" s="41"/>
      <c r="FB206" s="41"/>
      <c r="FC206" s="41"/>
      <c r="FD206" s="41"/>
      <c r="FE206" s="41"/>
      <c r="FF206" s="41"/>
      <c r="FG206" s="41"/>
      <c r="FH206" s="41"/>
      <c r="FI206" s="41"/>
      <c r="FJ206" s="41"/>
      <c r="FK206" s="41"/>
      <c r="FL206" s="41"/>
      <c r="FM206" s="41"/>
      <c r="FN206" s="41"/>
      <c r="FO206" s="41"/>
      <c r="FP206" s="41"/>
      <c r="FQ206" s="41"/>
      <c r="FR206" s="41"/>
      <c r="FS206" s="41"/>
      <c r="FT206" s="41"/>
      <c r="FU206" s="41"/>
      <c r="FV206" s="41"/>
      <c r="FW206" s="41"/>
      <c r="FX206" s="41"/>
      <c r="FY206" s="41"/>
      <c r="FZ206" s="41"/>
      <c r="GA206" s="41"/>
      <c r="GB206" s="41"/>
      <c r="GC206" s="41"/>
      <c r="GD206" s="41"/>
      <c r="GE206" s="41"/>
      <c r="GF206" s="41"/>
      <c r="GG206" s="41"/>
      <c r="GH206" s="41"/>
      <c r="GI206" s="41"/>
      <c r="GJ206" s="41"/>
      <c r="GK206" s="41"/>
      <c r="GL206" s="41"/>
      <c r="GM206" s="41"/>
      <c r="GN206" s="41"/>
      <c r="GO206" s="41"/>
      <c r="GP206" s="41"/>
      <c r="GQ206" s="41"/>
      <c r="GR206" s="41"/>
      <c r="GS206" s="41"/>
      <c r="GT206" s="41"/>
      <c r="GU206" s="41"/>
      <c r="GV206" s="41"/>
      <c r="GW206" s="41"/>
      <c r="GX206" s="41"/>
      <c r="GY206" s="41"/>
      <c r="GZ206" s="41"/>
      <c r="HA206" s="41"/>
      <c r="HB206" s="41"/>
      <c r="HC206" s="41"/>
      <c r="HD206" s="41"/>
      <c r="HE206" s="41"/>
      <c r="HF206" s="41"/>
      <c r="HG206" s="41"/>
      <c r="HH206" s="41"/>
      <c r="HI206" s="41"/>
      <c r="HJ206" s="41"/>
      <c r="HK206" s="41"/>
      <c r="HL206" s="41"/>
      <c r="HM206" s="41"/>
      <c r="HN206" s="41"/>
      <c r="HO206" s="41"/>
      <c r="HP206" s="41"/>
      <c r="HQ206" s="41"/>
      <c r="HR206" s="41"/>
      <c r="HS206" s="41"/>
      <c r="HT206" s="41"/>
      <c r="HU206" s="41"/>
      <c r="HV206" s="41"/>
      <c r="HW206" s="41"/>
      <c r="HX206" s="41"/>
      <c r="HY206" s="41"/>
      <c r="HZ206" s="41"/>
      <c r="IA206" s="41"/>
      <c r="IB206" s="41"/>
      <c r="IC206" s="41"/>
      <c r="ID206" s="41"/>
      <c r="IE206" s="41"/>
      <c r="IF206" s="41"/>
      <c r="IG206" s="41"/>
      <c r="IH206" s="41"/>
      <c r="II206" s="41"/>
      <c r="IJ206" s="41"/>
      <c r="IK206" s="41"/>
      <c r="IL206" s="41"/>
      <c r="IM206" s="41"/>
      <c r="IN206" s="41"/>
      <c r="IO206" s="41"/>
      <c r="IP206" s="41"/>
      <c r="IQ206" s="41"/>
      <c r="IR206" s="41"/>
      <c r="IS206" s="41"/>
      <c r="IT206" s="41"/>
      <c r="IU206" s="41"/>
      <c r="IV206" s="41"/>
      <c r="IW206" s="41"/>
      <c r="IX206" s="41"/>
      <c r="IY206" s="41"/>
      <c r="IZ206" s="41"/>
      <c r="JA206" s="41"/>
      <c r="JB206" s="41"/>
      <c r="JC206" s="41"/>
      <c r="JD206" s="41"/>
      <c r="JE206" s="41"/>
      <c r="JF206" s="41"/>
      <c r="JG206" s="41"/>
      <c r="JH206" s="41"/>
      <c r="JI206" s="41"/>
      <c r="JJ206" s="41"/>
      <c r="JK206" s="41"/>
      <c r="JL206" s="41"/>
      <c r="JM206" s="41"/>
      <c r="JN206" s="41"/>
    </row>
    <row r="207" spans="1:274" s="130" customFormat="1" ht="74.25" customHeight="1" x14ac:dyDescent="0.25">
      <c r="A207" s="242"/>
      <c r="B207" s="244"/>
      <c r="C207" s="240"/>
      <c r="D207" s="243"/>
      <c r="E207" s="240"/>
      <c r="F207" s="240"/>
      <c r="G207" s="240"/>
      <c r="H207" s="240"/>
      <c r="I207" s="240"/>
      <c r="J207" s="227" t="s">
        <v>813</v>
      </c>
      <c r="K207" s="227" t="s">
        <v>108</v>
      </c>
      <c r="L207" s="42">
        <v>21263000</v>
      </c>
      <c r="M207" s="42">
        <v>21263000</v>
      </c>
      <c r="N207" s="227" t="s">
        <v>81</v>
      </c>
      <c r="O207" s="227" t="s">
        <v>56</v>
      </c>
      <c r="P207" s="14" t="s">
        <v>126</v>
      </c>
      <c r="Q207" s="41"/>
      <c r="R207" s="334"/>
      <c r="S207" s="334"/>
      <c r="T207" s="335"/>
      <c r="U207" s="243"/>
      <c r="V207" s="243"/>
      <c r="W207" s="205">
        <v>21262000</v>
      </c>
      <c r="X207" s="96"/>
      <c r="Y207" s="92">
        <f t="shared" si="3"/>
        <v>21262000</v>
      </c>
      <c r="Z207" s="92">
        <v>21262000</v>
      </c>
      <c r="AA207" s="313"/>
      <c r="AB207" s="243"/>
      <c r="AC207" s="243"/>
      <c r="AD207" s="243"/>
      <c r="AE207" s="243"/>
      <c r="AF207" s="243"/>
      <c r="AG207" s="243"/>
      <c r="AH207" s="470"/>
      <c r="AI207" s="337"/>
      <c r="AJ207" s="337"/>
      <c r="AK207" s="243"/>
      <c r="AL207" s="541"/>
      <c r="AM207" s="461" t="s">
        <v>56</v>
      </c>
      <c r="AN207" s="461" t="s">
        <v>56</v>
      </c>
      <c r="AO207" s="461" t="s">
        <v>56</v>
      </c>
      <c r="AP207" s="461" t="s">
        <v>56</v>
      </c>
      <c r="AQ207" s="461" t="s">
        <v>56</v>
      </c>
      <c r="AR207" s="96"/>
      <c r="AS207" s="96"/>
      <c r="AT207" s="96"/>
      <c r="AU207" s="96"/>
      <c r="AV207" s="96"/>
      <c r="AW207" s="96"/>
      <c r="AX207" s="96"/>
      <c r="AY207" s="96"/>
      <c r="AZ207" s="96"/>
      <c r="BA207" s="96"/>
      <c r="BB207" s="41"/>
      <c r="BC207" s="41"/>
      <c r="BD207" s="41"/>
      <c r="BE207" s="41"/>
      <c r="BF207" s="41"/>
      <c r="BG207" s="41"/>
      <c r="BH207" s="41"/>
      <c r="BI207" s="41"/>
      <c r="BJ207" s="41"/>
      <c r="BK207" s="41"/>
      <c r="BL207" s="41"/>
      <c r="BM207" s="41"/>
      <c r="BN207" s="41"/>
      <c r="BO207" s="41"/>
      <c r="BP207" s="41"/>
      <c r="BQ207" s="41"/>
      <c r="BR207" s="41"/>
      <c r="BS207" s="41"/>
      <c r="BT207" s="41"/>
      <c r="BU207" s="41"/>
      <c r="BV207" s="41"/>
      <c r="BW207" s="41"/>
      <c r="BX207" s="41"/>
      <c r="BY207" s="41"/>
      <c r="BZ207" s="41"/>
      <c r="CA207" s="41"/>
      <c r="CB207" s="41"/>
      <c r="CC207" s="41"/>
      <c r="CD207" s="41"/>
      <c r="CE207" s="41"/>
      <c r="CF207" s="41"/>
      <c r="CG207" s="41"/>
      <c r="CH207" s="41"/>
      <c r="CI207" s="41"/>
      <c r="CJ207" s="41"/>
      <c r="CK207" s="41"/>
      <c r="CL207" s="41"/>
      <c r="CM207" s="41"/>
      <c r="CN207" s="41"/>
      <c r="CO207" s="41"/>
      <c r="CP207" s="41"/>
      <c r="CQ207" s="41"/>
      <c r="CR207" s="41"/>
      <c r="CS207" s="41"/>
      <c r="CT207" s="41"/>
      <c r="CU207" s="41"/>
      <c r="CV207" s="41"/>
      <c r="CW207" s="41"/>
      <c r="CX207" s="41"/>
      <c r="CY207" s="41"/>
      <c r="CZ207" s="41"/>
      <c r="DA207" s="41"/>
      <c r="DB207" s="41"/>
      <c r="DC207" s="41"/>
      <c r="DD207" s="41"/>
      <c r="DE207" s="41"/>
      <c r="DF207" s="41"/>
      <c r="DG207" s="41"/>
      <c r="DH207" s="41"/>
      <c r="DI207" s="41"/>
      <c r="DJ207" s="41"/>
      <c r="DK207" s="41"/>
      <c r="DL207" s="41"/>
      <c r="DM207" s="41"/>
      <c r="DN207" s="41"/>
      <c r="DO207" s="41"/>
      <c r="DP207" s="41"/>
      <c r="DQ207" s="41"/>
      <c r="DR207" s="41"/>
      <c r="DS207" s="41"/>
      <c r="DT207" s="41"/>
      <c r="DU207" s="41"/>
      <c r="DV207" s="41"/>
      <c r="DW207" s="41"/>
      <c r="DX207" s="41"/>
      <c r="DY207" s="41"/>
      <c r="DZ207" s="41"/>
      <c r="EA207" s="41"/>
      <c r="EB207" s="41"/>
      <c r="EC207" s="41"/>
      <c r="ED207" s="41"/>
      <c r="EE207" s="41"/>
      <c r="EF207" s="41"/>
      <c r="EG207" s="41"/>
      <c r="EH207" s="41"/>
      <c r="EI207" s="41"/>
      <c r="EJ207" s="41"/>
      <c r="EK207" s="41"/>
      <c r="EL207" s="41"/>
      <c r="EM207" s="41"/>
      <c r="EN207" s="41"/>
      <c r="EO207" s="41"/>
      <c r="EP207" s="41"/>
      <c r="EQ207" s="41"/>
      <c r="ER207" s="41"/>
      <c r="ES207" s="41"/>
      <c r="ET207" s="41"/>
      <c r="EU207" s="41"/>
      <c r="EV207" s="41"/>
      <c r="EW207" s="41"/>
      <c r="EX207" s="41"/>
      <c r="EY207" s="41"/>
      <c r="EZ207" s="41"/>
      <c r="FA207" s="41"/>
      <c r="FB207" s="41"/>
      <c r="FC207" s="41"/>
      <c r="FD207" s="41"/>
      <c r="FE207" s="41"/>
      <c r="FF207" s="41"/>
      <c r="FG207" s="41"/>
      <c r="FH207" s="41"/>
      <c r="FI207" s="41"/>
      <c r="FJ207" s="41"/>
      <c r="FK207" s="41"/>
      <c r="FL207" s="41"/>
      <c r="FM207" s="41"/>
      <c r="FN207" s="41"/>
      <c r="FO207" s="41"/>
      <c r="FP207" s="41"/>
      <c r="FQ207" s="41"/>
      <c r="FR207" s="41"/>
      <c r="FS207" s="41"/>
      <c r="FT207" s="41"/>
      <c r="FU207" s="41"/>
      <c r="FV207" s="41"/>
      <c r="FW207" s="41"/>
      <c r="FX207" s="41"/>
      <c r="FY207" s="41"/>
      <c r="FZ207" s="41"/>
      <c r="GA207" s="41"/>
      <c r="GB207" s="41"/>
      <c r="GC207" s="41"/>
      <c r="GD207" s="41"/>
      <c r="GE207" s="41"/>
      <c r="GF207" s="41"/>
      <c r="GG207" s="41"/>
      <c r="GH207" s="41"/>
      <c r="GI207" s="41"/>
      <c r="GJ207" s="41"/>
      <c r="GK207" s="41"/>
      <c r="GL207" s="41"/>
      <c r="GM207" s="41"/>
      <c r="GN207" s="41"/>
      <c r="GO207" s="41"/>
      <c r="GP207" s="41"/>
      <c r="GQ207" s="41"/>
      <c r="GR207" s="41"/>
      <c r="GS207" s="41"/>
      <c r="GT207" s="41"/>
      <c r="GU207" s="41"/>
      <c r="GV207" s="41"/>
      <c r="GW207" s="41"/>
      <c r="GX207" s="41"/>
      <c r="GY207" s="41"/>
      <c r="GZ207" s="41"/>
      <c r="HA207" s="41"/>
      <c r="HB207" s="41"/>
      <c r="HC207" s="41"/>
      <c r="HD207" s="41"/>
      <c r="HE207" s="41"/>
      <c r="HF207" s="41"/>
      <c r="HG207" s="41"/>
      <c r="HH207" s="41"/>
      <c r="HI207" s="41"/>
      <c r="HJ207" s="41"/>
      <c r="HK207" s="41"/>
      <c r="HL207" s="41"/>
      <c r="HM207" s="41"/>
      <c r="HN207" s="41"/>
      <c r="HO207" s="41"/>
      <c r="HP207" s="41"/>
      <c r="HQ207" s="41"/>
      <c r="HR207" s="41"/>
      <c r="HS207" s="41"/>
      <c r="HT207" s="41"/>
      <c r="HU207" s="41"/>
      <c r="HV207" s="41"/>
      <c r="HW207" s="41"/>
      <c r="HX207" s="41"/>
      <c r="HY207" s="41"/>
      <c r="HZ207" s="41"/>
      <c r="IA207" s="41"/>
      <c r="IB207" s="41"/>
      <c r="IC207" s="41"/>
      <c r="ID207" s="41"/>
      <c r="IE207" s="41"/>
      <c r="IF207" s="41"/>
      <c r="IG207" s="41"/>
      <c r="IH207" s="41"/>
      <c r="II207" s="41"/>
      <c r="IJ207" s="41"/>
      <c r="IK207" s="41"/>
      <c r="IL207" s="41"/>
      <c r="IM207" s="41"/>
      <c r="IN207" s="41"/>
      <c r="IO207" s="41"/>
      <c r="IP207" s="41"/>
      <c r="IQ207" s="41"/>
      <c r="IR207" s="41"/>
      <c r="IS207" s="41"/>
      <c r="IT207" s="41"/>
      <c r="IU207" s="41"/>
      <c r="IV207" s="41"/>
      <c r="IW207" s="41"/>
      <c r="IX207" s="41"/>
      <c r="IY207" s="41"/>
      <c r="IZ207" s="41"/>
      <c r="JA207" s="41"/>
      <c r="JB207" s="41"/>
      <c r="JC207" s="41"/>
      <c r="JD207" s="41"/>
      <c r="JE207" s="41"/>
      <c r="JF207" s="41"/>
      <c r="JG207" s="41"/>
      <c r="JH207" s="41"/>
      <c r="JI207" s="41"/>
      <c r="JJ207" s="41"/>
      <c r="JK207" s="41"/>
      <c r="JL207" s="41"/>
      <c r="JM207" s="41"/>
      <c r="JN207" s="41"/>
    </row>
    <row r="208" spans="1:274" s="130" customFormat="1" ht="130.5" customHeight="1" x14ac:dyDescent="0.25">
      <c r="A208" s="223">
        <v>185</v>
      </c>
      <c r="B208" s="227" t="s">
        <v>830</v>
      </c>
      <c r="C208" s="227">
        <v>80101706</v>
      </c>
      <c r="D208" s="202" t="s">
        <v>793</v>
      </c>
      <c r="E208" s="227" t="s">
        <v>125</v>
      </c>
      <c r="F208" s="227">
        <v>1</v>
      </c>
      <c r="G208" s="225" t="s">
        <v>164</v>
      </c>
      <c r="H208" s="226">
        <v>8.5</v>
      </c>
      <c r="I208" s="227" t="s">
        <v>96</v>
      </c>
      <c r="J208" s="227" t="s">
        <v>684</v>
      </c>
      <c r="K208" s="227" t="s">
        <v>108</v>
      </c>
      <c r="L208" s="42">
        <v>77945000</v>
      </c>
      <c r="M208" s="42">
        <v>77945000</v>
      </c>
      <c r="N208" s="214" t="s">
        <v>81</v>
      </c>
      <c r="O208" s="214" t="s">
        <v>56</v>
      </c>
      <c r="P208" s="524" t="s">
        <v>126</v>
      </c>
      <c r="Q208" s="41"/>
      <c r="R208" s="124" t="s">
        <v>1026</v>
      </c>
      <c r="S208" s="124" t="s">
        <v>558</v>
      </c>
      <c r="T208" s="25">
        <v>42468</v>
      </c>
      <c r="U208" s="186" t="s">
        <v>1027</v>
      </c>
      <c r="V208" s="127" t="s">
        <v>211</v>
      </c>
      <c r="W208" s="205">
        <v>77945000</v>
      </c>
      <c r="X208" s="96"/>
      <c r="Y208" s="92">
        <f t="shared" si="3"/>
        <v>77945000</v>
      </c>
      <c r="Z208" s="92">
        <v>77945000</v>
      </c>
      <c r="AA208" s="136" t="s">
        <v>1028</v>
      </c>
      <c r="AB208" s="136" t="s">
        <v>1029</v>
      </c>
      <c r="AC208" s="136" t="s">
        <v>224</v>
      </c>
      <c r="AD208" s="127" t="s">
        <v>1030</v>
      </c>
      <c r="AE208" s="136" t="s">
        <v>56</v>
      </c>
      <c r="AF208" s="136" t="s">
        <v>56</v>
      </c>
      <c r="AG208" s="136" t="s">
        <v>56</v>
      </c>
      <c r="AH208" s="120" t="s">
        <v>1031</v>
      </c>
      <c r="AI208" s="121">
        <v>42468</v>
      </c>
      <c r="AJ208" s="121">
        <v>42733</v>
      </c>
      <c r="AK208" s="136" t="s">
        <v>563</v>
      </c>
      <c r="AL208" s="397" t="s">
        <v>564</v>
      </c>
      <c r="AM208" s="461" t="s">
        <v>56</v>
      </c>
      <c r="AN208" s="461" t="s">
        <v>56</v>
      </c>
      <c r="AO208" s="461" t="s">
        <v>56</v>
      </c>
      <c r="AP208" s="461" t="s">
        <v>56</v>
      </c>
      <c r="AQ208" s="461" t="s">
        <v>56</v>
      </c>
      <c r="AR208" s="462">
        <v>8925000</v>
      </c>
      <c r="AS208" s="462">
        <v>8925000</v>
      </c>
      <c r="AT208" s="96"/>
      <c r="AU208" s="462">
        <v>8925000</v>
      </c>
      <c r="AV208" s="96"/>
      <c r="AW208" s="96"/>
      <c r="AX208" s="96"/>
      <c r="AY208" s="96"/>
      <c r="AZ208" s="96"/>
      <c r="BA208" s="96"/>
      <c r="BB208" s="41"/>
      <c r="BC208" s="41"/>
      <c r="BD208" s="41"/>
      <c r="BE208" s="41"/>
      <c r="BF208" s="41"/>
      <c r="BG208" s="41"/>
      <c r="BH208" s="41"/>
      <c r="BI208" s="41"/>
      <c r="BJ208" s="41"/>
      <c r="BK208" s="41"/>
      <c r="BL208" s="41"/>
      <c r="BM208" s="41"/>
      <c r="BN208" s="41"/>
      <c r="BO208" s="41"/>
      <c r="BP208" s="41"/>
      <c r="BQ208" s="41"/>
      <c r="BR208" s="41"/>
      <c r="BS208" s="41"/>
      <c r="BT208" s="41"/>
      <c r="BU208" s="41"/>
      <c r="BV208" s="41"/>
      <c r="BW208" s="41"/>
      <c r="BX208" s="41"/>
      <c r="BY208" s="41"/>
      <c r="BZ208" s="41"/>
      <c r="CA208" s="41"/>
      <c r="CB208" s="41"/>
      <c r="CC208" s="41"/>
      <c r="CD208" s="41"/>
      <c r="CE208" s="41"/>
      <c r="CF208" s="41"/>
      <c r="CG208" s="41"/>
      <c r="CH208" s="41"/>
      <c r="CI208" s="41"/>
      <c r="CJ208" s="41"/>
      <c r="CK208" s="41"/>
      <c r="CL208" s="41"/>
      <c r="CM208" s="41"/>
      <c r="CN208" s="41"/>
      <c r="CO208" s="41"/>
      <c r="CP208" s="41"/>
      <c r="CQ208" s="41"/>
      <c r="CR208" s="41"/>
      <c r="CS208" s="41"/>
      <c r="CT208" s="41"/>
      <c r="CU208" s="41"/>
      <c r="CV208" s="41"/>
      <c r="CW208" s="41"/>
      <c r="CX208" s="41"/>
      <c r="CY208" s="41"/>
      <c r="CZ208" s="41"/>
      <c r="DA208" s="41"/>
      <c r="DB208" s="41"/>
      <c r="DC208" s="41"/>
      <c r="DD208" s="41"/>
      <c r="DE208" s="41"/>
      <c r="DF208" s="41"/>
      <c r="DG208" s="41"/>
      <c r="DH208" s="41"/>
      <c r="DI208" s="41"/>
      <c r="DJ208" s="41"/>
      <c r="DK208" s="41"/>
      <c r="DL208" s="41"/>
      <c r="DM208" s="41"/>
      <c r="DN208" s="41"/>
      <c r="DO208" s="41"/>
      <c r="DP208" s="41"/>
      <c r="DQ208" s="41"/>
      <c r="DR208" s="41"/>
      <c r="DS208" s="41"/>
      <c r="DT208" s="41"/>
      <c r="DU208" s="41"/>
      <c r="DV208" s="41"/>
      <c r="DW208" s="41"/>
      <c r="DX208" s="41"/>
      <c r="DY208" s="41"/>
      <c r="DZ208" s="41"/>
      <c r="EA208" s="41"/>
      <c r="EB208" s="41"/>
      <c r="EC208" s="41"/>
      <c r="ED208" s="41"/>
      <c r="EE208" s="41"/>
      <c r="EF208" s="41"/>
      <c r="EG208" s="41"/>
      <c r="EH208" s="41"/>
      <c r="EI208" s="41"/>
      <c r="EJ208" s="41"/>
      <c r="EK208" s="41"/>
      <c r="EL208" s="41"/>
      <c r="EM208" s="41"/>
      <c r="EN208" s="41"/>
      <c r="EO208" s="41"/>
      <c r="EP208" s="41"/>
      <c r="EQ208" s="41"/>
      <c r="ER208" s="41"/>
      <c r="ES208" s="41"/>
      <c r="ET208" s="41"/>
      <c r="EU208" s="41"/>
      <c r="EV208" s="41"/>
      <c r="EW208" s="41"/>
      <c r="EX208" s="41"/>
      <c r="EY208" s="41"/>
      <c r="EZ208" s="41"/>
      <c r="FA208" s="41"/>
      <c r="FB208" s="41"/>
      <c r="FC208" s="41"/>
      <c r="FD208" s="41"/>
      <c r="FE208" s="41"/>
      <c r="FF208" s="41"/>
      <c r="FG208" s="41"/>
      <c r="FH208" s="41"/>
      <c r="FI208" s="41"/>
      <c r="FJ208" s="41"/>
      <c r="FK208" s="41"/>
      <c r="FL208" s="41"/>
      <c r="FM208" s="41"/>
      <c r="FN208" s="41"/>
      <c r="FO208" s="41"/>
      <c r="FP208" s="41"/>
      <c r="FQ208" s="41"/>
      <c r="FR208" s="41"/>
      <c r="FS208" s="41"/>
      <c r="FT208" s="41"/>
      <c r="FU208" s="41"/>
      <c r="FV208" s="41"/>
      <c r="FW208" s="41"/>
      <c r="FX208" s="41"/>
      <c r="FY208" s="41"/>
      <c r="FZ208" s="41"/>
      <c r="GA208" s="41"/>
      <c r="GB208" s="41"/>
      <c r="GC208" s="41"/>
      <c r="GD208" s="41"/>
      <c r="GE208" s="41"/>
      <c r="GF208" s="41"/>
      <c r="GG208" s="41"/>
      <c r="GH208" s="41"/>
      <c r="GI208" s="41"/>
      <c r="GJ208" s="41"/>
      <c r="GK208" s="41"/>
      <c r="GL208" s="41"/>
      <c r="GM208" s="41"/>
      <c r="GN208" s="41"/>
      <c r="GO208" s="41"/>
      <c r="GP208" s="41"/>
      <c r="GQ208" s="41"/>
      <c r="GR208" s="41"/>
      <c r="GS208" s="41"/>
      <c r="GT208" s="41"/>
      <c r="GU208" s="41"/>
      <c r="GV208" s="41"/>
      <c r="GW208" s="41"/>
      <c r="GX208" s="41"/>
      <c r="GY208" s="41"/>
      <c r="GZ208" s="41"/>
      <c r="HA208" s="41"/>
      <c r="HB208" s="41"/>
      <c r="HC208" s="41"/>
      <c r="HD208" s="41"/>
      <c r="HE208" s="41"/>
      <c r="HF208" s="41"/>
      <c r="HG208" s="41"/>
      <c r="HH208" s="41"/>
      <c r="HI208" s="41"/>
      <c r="HJ208" s="41"/>
      <c r="HK208" s="41"/>
      <c r="HL208" s="41"/>
      <c r="HM208" s="41"/>
      <c r="HN208" s="41"/>
      <c r="HO208" s="41"/>
      <c r="HP208" s="41"/>
      <c r="HQ208" s="41"/>
      <c r="HR208" s="41"/>
      <c r="HS208" s="41"/>
      <c r="HT208" s="41"/>
      <c r="HU208" s="41"/>
      <c r="HV208" s="41"/>
      <c r="HW208" s="41"/>
      <c r="HX208" s="41"/>
      <c r="HY208" s="41"/>
      <c r="HZ208" s="41"/>
      <c r="IA208" s="41"/>
      <c r="IB208" s="41"/>
      <c r="IC208" s="41"/>
      <c r="ID208" s="41"/>
      <c r="IE208" s="41"/>
      <c r="IF208" s="41"/>
      <c r="IG208" s="41"/>
      <c r="IH208" s="41"/>
      <c r="II208" s="41"/>
      <c r="IJ208" s="41"/>
      <c r="IK208" s="41"/>
      <c r="IL208" s="41"/>
      <c r="IM208" s="41"/>
      <c r="IN208" s="41"/>
      <c r="IO208" s="41"/>
      <c r="IP208" s="41"/>
      <c r="IQ208" s="41"/>
      <c r="IR208" s="41"/>
      <c r="IS208" s="41"/>
      <c r="IT208" s="41"/>
      <c r="IU208" s="41"/>
      <c r="IV208" s="41"/>
      <c r="IW208" s="41"/>
      <c r="IX208" s="41"/>
      <c r="IY208" s="41"/>
      <c r="IZ208" s="41"/>
      <c r="JA208" s="41"/>
      <c r="JB208" s="41"/>
      <c r="JC208" s="41"/>
      <c r="JD208" s="41"/>
      <c r="JE208" s="41"/>
      <c r="JF208" s="41"/>
      <c r="JG208" s="41"/>
      <c r="JH208" s="41"/>
      <c r="JI208" s="41"/>
      <c r="JJ208" s="41"/>
      <c r="JK208" s="41"/>
      <c r="JL208" s="41"/>
      <c r="JM208" s="41"/>
      <c r="JN208" s="41"/>
    </row>
    <row r="209" spans="1:274" s="130" customFormat="1" ht="61.5" customHeight="1" x14ac:dyDescent="0.25">
      <c r="A209" s="223">
        <v>186</v>
      </c>
      <c r="B209" s="227" t="s">
        <v>830</v>
      </c>
      <c r="C209" s="227">
        <v>80101706</v>
      </c>
      <c r="D209" s="202" t="s">
        <v>794</v>
      </c>
      <c r="E209" s="227" t="s">
        <v>125</v>
      </c>
      <c r="F209" s="227">
        <v>1</v>
      </c>
      <c r="G209" s="225" t="s">
        <v>162</v>
      </c>
      <c r="H209" s="226">
        <v>8.5</v>
      </c>
      <c r="I209" s="227" t="s">
        <v>96</v>
      </c>
      <c r="J209" s="227" t="s">
        <v>128</v>
      </c>
      <c r="K209" s="227" t="s">
        <v>108</v>
      </c>
      <c r="L209" s="42">
        <v>19635000</v>
      </c>
      <c r="M209" s="42">
        <v>19635000</v>
      </c>
      <c r="N209" s="214" t="s">
        <v>81</v>
      </c>
      <c r="O209" s="214" t="s">
        <v>56</v>
      </c>
      <c r="P209" s="524" t="s">
        <v>126</v>
      </c>
      <c r="Q209" s="41"/>
      <c r="R209" s="124" t="s">
        <v>1403</v>
      </c>
      <c r="S209" s="288" t="s">
        <v>1404</v>
      </c>
      <c r="T209" s="118">
        <v>42503</v>
      </c>
      <c r="U209" s="116" t="s">
        <v>1405</v>
      </c>
      <c r="V209" s="136" t="s">
        <v>211</v>
      </c>
      <c r="W209" s="205">
        <v>18000000</v>
      </c>
      <c r="X209" s="96"/>
      <c r="Y209" s="92">
        <f t="shared" si="3"/>
        <v>18000000</v>
      </c>
      <c r="Z209" s="92">
        <v>18000000</v>
      </c>
      <c r="AA209" s="301" t="s">
        <v>1406</v>
      </c>
      <c r="AB209" s="136" t="s">
        <v>1407</v>
      </c>
      <c r="AC209" s="136" t="s">
        <v>214</v>
      </c>
      <c r="AD209" s="127" t="s">
        <v>1408</v>
      </c>
      <c r="AE209" s="136" t="s">
        <v>56</v>
      </c>
      <c r="AF209" s="136" t="s">
        <v>56</v>
      </c>
      <c r="AG209" s="136" t="s">
        <v>56</v>
      </c>
      <c r="AH209" s="120" t="s">
        <v>1409</v>
      </c>
      <c r="AI209" s="121">
        <v>42503</v>
      </c>
      <c r="AJ209" s="121">
        <v>42734</v>
      </c>
      <c r="AK209" s="136" t="s">
        <v>1410</v>
      </c>
      <c r="AL209" s="92" t="s">
        <v>756</v>
      </c>
      <c r="AM209" s="461" t="s">
        <v>56</v>
      </c>
      <c r="AN209" s="461" t="s">
        <v>56</v>
      </c>
      <c r="AO209" s="461" t="s">
        <v>56</v>
      </c>
      <c r="AP209" s="461" t="s">
        <v>56</v>
      </c>
      <c r="AQ209" s="461" t="s">
        <v>56</v>
      </c>
      <c r="AR209" s="457" t="s">
        <v>56</v>
      </c>
      <c r="AS209" s="534">
        <v>2300000</v>
      </c>
      <c r="AT209" s="96"/>
      <c r="AU209" s="534">
        <v>2300000</v>
      </c>
      <c r="AV209" s="96"/>
      <c r="AW209" s="96"/>
      <c r="AX209" s="96"/>
      <c r="AY209" s="96"/>
      <c r="AZ209" s="96"/>
      <c r="BA209" s="96"/>
      <c r="BB209" s="41"/>
      <c r="BC209" s="41"/>
      <c r="BD209" s="41"/>
      <c r="BE209" s="41"/>
      <c r="BF209" s="41"/>
      <c r="BG209" s="41"/>
      <c r="BH209" s="41"/>
      <c r="BI209" s="41"/>
      <c r="BJ209" s="41"/>
      <c r="BK209" s="41"/>
      <c r="BL209" s="41"/>
      <c r="BM209" s="41"/>
      <c r="BN209" s="41"/>
      <c r="BO209" s="41"/>
      <c r="BP209" s="41"/>
      <c r="BQ209" s="41"/>
      <c r="BR209" s="41"/>
      <c r="BS209" s="41"/>
      <c r="BT209" s="41"/>
      <c r="BU209" s="41"/>
      <c r="BV209" s="41"/>
      <c r="BW209" s="41"/>
      <c r="BX209" s="41"/>
      <c r="BY209" s="41"/>
      <c r="BZ209" s="41"/>
      <c r="CA209" s="41"/>
      <c r="CB209" s="41"/>
      <c r="CC209" s="41"/>
      <c r="CD209" s="41"/>
      <c r="CE209" s="41"/>
      <c r="CF209" s="41"/>
      <c r="CG209" s="41"/>
      <c r="CH209" s="41"/>
      <c r="CI209" s="41"/>
      <c r="CJ209" s="41"/>
      <c r="CK209" s="41"/>
      <c r="CL209" s="41"/>
      <c r="CM209" s="41"/>
      <c r="CN209" s="41"/>
      <c r="CO209" s="41"/>
      <c r="CP209" s="41"/>
      <c r="CQ209" s="41"/>
      <c r="CR209" s="41"/>
      <c r="CS209" s="41"/>
      <c r="CT209" s="41"/>
      <c r="CU209" s="41"/>
      <c r="CV209" s="41"/>
      <c r="CW209" s="41"/>
      <c r="CX209" s="41"/>
      <c r="CY209" s="41"/>
      <c r="CZ209" s="41"/>
      <c r="DA209" s="41"/>
      <c r="DB209" s="41"/>
      <c r="DC209" s="41"/>
      <c r="DD209" s="41"/>
      <c r="DE209" s="41"/>
      <c r="DF209" s="41"/>
      <c r="DG209" s="41"/>
      <c r="DH209" s="41"/>
      <c r="DI209" s="41"/>
      <c r="DJ209" s="41"/>
      <c r="DK209" s="41"/>
      <c r="DL209" s="41"/>
      <c r="DM209" s="41"/>
      <c r="DN209" s="41"/>
      <c r="DO209" s="41"/>
      <c r="DP209" s="41"/>
      <c r="DQ209" s="41"/>
      <c r="DR209" s="41"/>
      <c r="DS209" s="41"/>
      <c r="DT209" s="41"/>
      <c r="DU209" s="41"/>
      <c r="DV209" s="41"/>
      <c r="DW209" s="41"/>
      <c r="DX209" s="41"/>
      <c r="DY209" s="41"/>
      <c r="DZ209" s="41"/>
      <c r="EA209" s="41"/>
      <c r="EB209" s="41"/>
      <c r="EC209" s="41"/>
      <c r="ED209" s="41"/>
      <c r="EE209" s="41"/>
      <c r="EF209" s="41"/>
      <c r="EG209" s="41"/>
      <c r="EH209" s="41"/>
      <c r="EI209" s="41"/>
      <c r="EJ209" s="41"/>
      <c r="EK209" s="41"/>
      <c r="EL209" s="41"/>
      <c r="EM209" s="41"/>
      <c r="EN209" s="41"/>
      <c r="EO209" s="41"/>
      <c r="EP209" s="41"/>
      <c r="EQ209" s="41"/>
      <c r="ER209" s="41"/>
      <c r="ES209" s="41"/>
      <c r="ET209" s="41"/>
      <c r="EU209" s="41"/>
      <c r="EV209" s="41"/>
      <c r="EW209" s="41"/>
      <c r="EX209" s="41"/>
      <c r="EY209" s="41"/>
      <c r="EZ209" s="41"/>
      <c r="FA209" s="41"/>
      <c r="FB209" s="41"/>
      <c r="FC209" s="41"/>
      <c r="FD209" s="41"/>
      <c r="FE209" s="41"/>
      <c r="FF209" s="41"/>
      <c r="FG209" s="41"/>
      <c r="FH209" s="41"/>
      <c r="FI209" s="41"/>
      <c r="FJ209" s="41"/>
      <c r="FK209" s="41"/>
      <c r="FL209" s="41"/>
      <c r="FM209" s="41"/>
      <c r="FN209" s="41"/>
      <c r="FO209" s="41"/>
      <c r="FP209" s="41"/>
      <c r="FQ209" s="41"/>
      <c r="FR209" s="41"/>
      <c r="FS209" s="41"/>
      <c r="FT209" s="41"/>
      <c r="FU209" s="41"/>
      <c r="FV209" s="41"/>
      <c r="FW209" s="41"/>
      <c r="FX209" s="41"/>
      <c r="FY209" s="41"/>
      <c r="FZ209" s="41"/>
      <c r="GA209" s="41"/>
      <c r="GB209" s="41"/>
      <c r="GC209" s="41"/>
      <c r="GD209" s="41"/>
      <c r="GE209" s="41"/>
      <c r="GF209" s="41"/>
      <c r="GG209" s="41"/>
      <c r="GH209" s="41"/>
      <c r="GI209" s="41"/>
      <c r="GJ209" s="41"/>
      <c r="GK209" s="41"/>
      <c r="GL209" s="41"/>
      <c r="GM209" s="41"/>
      <c r="GN209" s="41"/>
      <c r="GO209" s="41"/>
      <c r="GP209" s="41"/>
      <c r="GQ209" s="41"/>
      <c r="GR209" s="41"/>
      <c r="GS209" s="41"/>
      <c r="GT209" s="41"/>
      <c r="GU209" s="41"/>
      <c r="GV209" s="41"/>
      <c r="GW209" s="41"/>
      <c r="GX209" s="41"/>
      <c r="GY209" s="41"/>
      <c r="GZ209" s="41"/>
      <c r="HA209" s="41"/>
      <c r="HB209" s="41"/>
      <c r="HC209" s="41"/>
      <c r="HD209" s="41"/>
      <c r="HE209" s="41"/>
      <c r="HF209" s="41"/>
      <c r="HG209" s="41"/>
      <c r="HH209" s="41"/>
      <c r="HI209" s="41"/>
      <c r="HJ209" s="41"/>
      <c r="HK209" s="41"/>
      <c r="HL209" s="41"/>
      <c r="HM209" s="41"/>
      <c r="HN209" s="41"/>
      <c r="HO209" s="41"/>
      <c r="HP209" s="41"/>
      <c r="HQ209" s="41"/>
      <c r="HR209" s="41"/>
      <c r="HS209" s="41"/>
      <c r="HT209" s="41"/>
      <c r="HU209" s="41"/>
      <c r="HV209" s="41"/>
      <c r="HW209" s="41"/>
      <c r="HX209" s="41"/>
      <c r="HY209" s="41"/>
      <c r="HZ209" s="41"/>
      <c r="IA209" s="41"/>
      <c r="IB209" s="41"/>
      <c r="IC209" s="41"/>
      <c r="ID209" s="41"/>
      <c r="IE209" s="41"/>
      <c r="IF209" s="41"/>
      <c r="IG209" s="41"/>
      <c r="IH209" s="41"/>
      <c r="II209" s="41"/>
      <c r="IJ209" s="41"/>
      <c r="IK209" s="41"/>
      <c r="IL209" s="41"/>
      <c r="IM209" s="41"/>
      <c r="IN209" s="41"/>
      <c r="IO209" s="41"/>
      <c r="IP209" s="41"/>
      <c r="IQ209" s="41"/>
      <c r="IR209" s="41"/>
      <c r="IS209" s="41"/>
      <c r="IT209" s="41"/>
      <c r="IU209" s="41"/>
      <c r="IV209" s="41"/>
      <c r="IW209" s="41"/>
      <c r="IX209" s="41"/>
      <c r="IY209" s="41"/>
      <c r="IZ209" s="41"/>
      <c r="JA209" s="41"/>
      <c r="JB209" s="41"/>
      <c r="JC209" s="41"/>
      <c r="JD209" s="41"/>
      <c r="JE209" s="41"/>
      <c r="JF209" s="41"/>
      <c r="JG209" s="41"/>
      <c r="JH209" s="41"/>
      <c r="JI209" s="41"/>
      <c r="JJ209" s="41"/>
      <c r="JK209" s="41"/>
      <c r="JL209" s="41"/>
      <c r="JM209" s="41"/>
      <c r="JN209" s="41"/>
    </row>
    <row r="210" spans="1:274" s="130" customFormat="1" ht="66" customHeight="1" x14ac:dyDescent="0.25">
      <c r="A210" s="236">
        <v>187</v>
      </c>
      <c r="B210" s="235" t="s">
        <v>830</v>
      </c>
      <c r="C210" s="251">
        <v>80101706</v>
      </c>
      <c r="D210" s="538" t="s">
        <v>795</v>
      </c>
      <c r="E210" s="235" t="s">
        <v>125</v>
      </c>
      <c r="F210" s="235">
        <v>1</v>
      </c>
      <c r="G210" s="235" t="s">
        <v>161</v>
      </c>
      <c r="H210" s="239">
        <v>8.8000000000000007</v>
      </c>
      <c r="I210" s="235" t="s">
        <v>96</v>
      </c>
      <c r="J210" s="227" t="s">
        <v>814</v>
      </c>
      <c r="K210" s="227" t="s">
        <v>108</v>
      </c>
      <c r="L210" s="42">
        <v>18550000</v>
      </c>
      <c r="M210" s="42">
        <v>18550000</v>
      </c>
      <c r="N210" s="227" t="s">
        <v>81</v>
      </c>
      <c r="O210" s="227" t="s">
        <v>56</v>
      </c>
      <c r="P210" s="21" t="s">
        <v>126</v>
      </c>
      <c r="Q210" s="542"/>
      <c r="R210" s="543" t="s">
        <v>878</v>
      </c>
      <c r="S210" s="543" t="s">
        <v>885</v>
      </c>
      <c r="T210" s="544">
        <v>42459</v>
      </c>
      <c r="U210" s="538" t="s">
        <v>886</v>
      </c>
      <c r="V210" s="538" t="s">
        <v>211</v>
      </c>
      <c r="W210" s="205">
        <v>18550000</v>
      </c>
      <c r="X210" s="463"/>
      <c r="Y210" s="518">
        <f t="shared" si="3"/>
        <v>18550000</v>
      </c>
      <c r="Z210" s="518">
        <v>18550000</v>
      </c>
      <c r="AA210" s="395" t="s">
        <v>887</v>
      </c>
      <c r="AB210" s="395" t="s">
        <v>888</v>
      </c>
      <c r="AC210" s="395" t="s">
        <v>604</v>
      </c>
      <c r="AD210" s="395"/>
      <c r="AE210" s="395" t="s">
        <v>56</v>
      </c>
      <c r="AF210" s="395" t="s">
        <v>56</v>
      </c>
      <c r="AG210" s="395" t="s">
        <v>56</v>
      </c>
      <c r="AH210" s="395" t="s">
        <v>889</v>
      </c>
      <c r="AI210" s="395">
        <v>42459</v>
      </c>
      <c r="AJ210" s="395">
        <v>42726</v>
      </c>
      <c r="AK210" s="395" t="s">
        <v>327</v>
      </c>
      <c r="AL210" s="545" t="s">
        <v>328</v>
      </c>
      <c r="AM210" s="546" t="s">
        <v>56</v>
      </c>
      <c r="AN210" s="395" t="s">
        <v>56</v>
      </c>
      <c r="AO210" s="395" t="s">
        <v>56</v>
      </c>
      <c r="AP210" s="395" t="s">
        <v>56</v>
      </c>
      <c r="AQ210" s="395" t="s">
        <v>56</v>
      </c>
      <c r="AR210" s="547">
        <v>4200000</v>
      </c>
      <c r="AS210" s="547">
        <v>4200000</v>
      </c>
      <c r="AT210" s="395"/>
      <c r="AU210" s="548">
        <v>4200000</v>
      </c>
      <c r="AV210" s="548">
        <v>4200000</v>
      </c>
      <c r="AW210" s="395"/>
      <c r="AX210" s="395"/>
      <c r="AY210" s="395"/>
      <c r="AZ210" s="395"/>
      <c r="BA210" s="395"/>
      <c r="BB210" s="41"/>
      <c r="BC210" s="41"/>
      <c r="BD210" s="41"/>
      <c r="BE210" s="41"/>
      <c r="BF210" s="41"/>
      <c r="BG210" s="41"/>
      <c r="BH210" s="41"/>
      <c r="BI210" s="41"/>
      <c r="BJ210" s="41"/>
      <c r="BK210" s="41"/>
      <c r="BL210" s="41"/>
      <c r="BM210" s="41"/>
      <c r="BN210" s="41"/>
      <c r="BO210" s="41"/>
      <c r="BP210" s="41"/>
      <c r="BQ210" s="41"/>
      <c r="BR210" s="41"/>
      <c r="BS210" s="41"/>
      <c r="BT210" s="41"/>
      <c r="BU210" s="41"/>
      <c r="BV210" s="41"/>
      <c r="BW210" s="41"/>
      <c r="BX210" s="41"/>
      <c r="BY210" s="41"/>
      <c r="BZ210" s="41"/>
      <c r="CA210" s="41"/>
      <c r="CB210" s="41"/>
      <c r="CC210" s="41"/>
      <c r="CD210" s="41"/>
      <c r="CE210" s="41"/>
      <c r="CF210" s="41"/>
      <c r="CG210" s="41"/>
      <c r="CH210" s="41"/>
      <c r="CI210" s="41"/>
      <c r="CJ210" s="41"/>
      <c r="CK210" s="41"/>
      <c r="CL210" s="41"/>
      <c r="CM210" s="41"/>
      <c r="CN210" s="41"/>
      <c r="CO210" s="41"/>
      <c r="CP210" s="41"/>
      <c r="CQ210" s="41"/>
      <c r="CR210" s="41"/>
      <c r="CS210" s="41"/>
      <c r="CT210" s="41"/>
      <c r="CU210" s="41"/>
      <c r="CV210" s="41"/>
      <c r="CW210" s="41"/>
      <c r="CX210" s="41"/>
      <c r="CY210" s="41"/>
      <c r="CZ210" s="41"/>
      <c r="DA210" s="41"/>
      <c r="DB210" s="41"/>
      <c r="DC210" s="41"/>
      <c r="DD210" s="41"/>
      <c r="DE210" s="41"/>
      <c r="DF210" s="41"/>
      <c r="DG210" s="41"/>
      <c r="DH210" s="41"/>
      <c r="DI210" s="41"/>
      <c r="DJ210" s="41"/>
      <c r="DK210" s="41"/>
      <c r="DL210" s="41"/>
      <c r="DM210" s="41"/>
      <c r="DN210" s="41"/>
      <c r="DO210" s="41"/>
      <c r="DP210" s="41"/>
      <c r="DQ210" s="41"/>
      <c r="DR210" s="41"/>
      <c r="DS210" s="41"/>
      <c r="DT210" s="41"/>
      <c r="DU210" s="41"/>
      <c r="DV210" s="41"/>
      <c r="DW210" s="41"/>
      <c r="DX210" s="41"/>
      <c r="DY210" s="41"/>
      <c r="DZ210" s="41"/>
      <c r="EA210" s="41"/>
      <c r="EB210" s="41"/>
      <c r="EC210" s="41"/>
      <c r="ED210" s="41"/>
      <c r="EE210" s="41"/>
      <c r="EF210" s="41"/>
      <c r="EG210" s="41"/>
      <c r="EH210" s="41"/>
      <c r="EI210" s="41"/>
      <c r="EJ210" s="41"/>
      <c r="EK210" s="41"/>
      <c r="EL210" s="41"/>
      <c r="EM210" s="41"/>
      <c r="EN210" s="41"/>
      <c r="EO210" s="41"/>
      <c r="EP210" s="41"/>
      <c r="EQ210" s="41"/>
      <c r="ER210" s="41"/>
      <c r="ES210" s="41"/>
      <c r="ET210" s="41"/>
      <c r="EU210" s="41"/>
      <c r="EV210" s="41"/>
      <c r="EW210" s="41"/>
      <c r="EX210" s="41"/>
      <c r="EY210" s="41"/>
      <c r="EZ210" s="41"/>
      <c r="FA210" s="41"/>
      <c r="FB210" s="41"/>
      <c r="FC210" s="41"/>
      <c r="FD210" s="41"/>
      <c r="FE210" s="41"/>
      <c r="FF210" s="41"/>
      <c r="FG210" s="41"/>
      <c r="FH210" s="41"/>
      <c r="FI210" s="41"/>
      <c r="FJ210" s="41"/>
      <c r="FK210" s="41"/>
      <c r="FL210" s="41"/>
      <c r="FM210" s="41"/>
      <c r="FN210" s="41"/>
      <c r="FO210" s="41"/>
      <c r="FP210" s="41"/>
      <c r="FQ210" s="41"/>
      <c r="FR210" s="41"/>
      <c r="FS210" s="41"/>
      <c r="FT210" s="41"/>
      <c r="FU210" s="41"/>
      <c r="FV210" s="41"/>
      <c r="FW210" s="41"/>
      <c r="FX210" s="41"/>
      <c r="FY210" s="41"/>
      <c r="FZ210" s="41"/>
      <c r="GA210" s="41"/>
      <c r="GB210" s="41"/>
      <c r="GC210" s="41"/>
      <c r="GD210" s="41"/>
      <c r="GE210" s="41"/>
      <c r="GF210" s="41"/>
      <c r="GG210" s="41"/>
      <c r="GH210" s="41"/>
      <c r="GI210" s="41"/>
      <c r="GJ210" s="41"/>
      <c r="GK210" s="41"/>
      <c r="GL210" s="41"/>
      <c r="GM210" s="41"/>
      <c r="GN210" s="41"/>
      <c r="GO210" s="41"/>
      <c r="GP210" s="41"/>
      <c r="GQ210" s="41"/>
      <c r="GR210" s="41"/>
      <c r="GS210" s="41"/>
      <c r="GT210" s="41"/>
      <c r="GU210" s="41"/>
      <c r="GV210" s="41"/>
      <c r="GW210" s="41"/>
      <c r="GX210" s="41"/>
      <c r="GY210" s="41"/>
      <c r="GZ210" s="41"/>
      <c r="HA210" s="41"/>
      <c r="HB210" s="41"/>
      <c r="HC210" s="41"/>
      <c r="HD210" s="41"/>
      <c r="HE210" s="41"/>
      <c r="HF210" s="41"/>
      <c r="HG210" s="41"/>
      <c r="HH210" s="41"/>
      <c r="HI210" s="41"/>
      <c r="HJ210" s="41"/>
      <c r="HK210" s="41"/>
      <c r="HL210" s="41"/>
      <c r="HM210" s="41"/>
      <c r="HN210" s="41"/>
      <c r="HO210" s="41"/>
      <c r="HP210" s="41"/>
      <c r="HQ210" s="41"/>
      <c r="HR210" s="41"/>
      <c r="HS210" s="41"/>
      <c r="HT210" s="41"/>
      <c r="HU210" s="41"/>
      <c r="HV210" s="41"/>
      <c r="HW210" s="41"/>
      <c r="HX210" s="41"/>
      <c r="HY210" s="41"/>
      <c r="HZ210" s="41"/>
      <c r="IA210" s="41"/>
      <c r="IB210" s="41"/>
      <c r="IC210" s="41"/>
      <c r="ID210" s="41"/>
      <c r="IE210" s="41"/>
      <c r="IF210" s="41"/>
      <c r="IG210" s="41"/>
      <c r="IH210" s="41"/>
      <c r="II210" s="41"/>
      <c r="IJ210" s="41"/>
      <c r="IK210" s="41"/>
      <c r="IL210" s="41"/>
      <c r="IM210" s="41"/>
      <c r="IN210" s="41"/>
      <c r="IO210" s="41"/>
      <c r="IP210" s="41"/>
      <c r="IQ210" s="41"/>
      <c r="IR210" s="41"/>
      <c r="IS210" s="41"/>
      <c r="IT210" s="41"/>
      <c r="IU210" s="41"/>
      <c r="IV210" s="41"/>
      <c r="IW210" s="41"/>
      <c r="IX210" s="41"/>
      <c r="IY210" s="41"/>
      <c r="IZ210" s="41"/>
      <c r="JA210" s="41"/>
      <c r="JB210" s="41"/>
      <c r="JC210" s="41"/>
      <c r="JD210" s="41"/>
      <c r="JE210" s="41"/>
      <c r="JF210" s="41"/>
      <c r="JG210" s="41"/>
      <c r="JH210" s="41"/>
      <c r="JI210" s="41"/>
      <c r="JJ210" s="41"/>
      <c r="JK210" s="41"/>
      <c r="JL210" s="41"/>
      <c r="JM210" s="41"/>
      <c r="JN210" s="41"/>
    </row>
    <row r="211" spans="1:274" s="130" customFormat="1" ht="38.25" customHeight="1" x14ac:dyDescent="0.25">
      <c r="A211" s="242"/>
      <c r="B211" s="240"/>
      <c r="C211" s="240"/>
      <c r="D211" s="243"/>
      <c r="E211" s="240"/>
      <c r="F211" s="240"/>
      <c r="G211" s="240"/>
      <c r="H211" s="241"/>
      <c r="I211" s="240"/>
      <c r="J211" s="227" t="s">
        <v>813</v>
      </c>
      <c r="K211" s="227" t="s">
        <v>108</v>
      </c>
      <c r="L211" s="42">
        <v>18550000</v>
      </c>
      <c r="M211" s="42">
        <v>18550000</v>
      </c>
      <c r="N211" s="227" t="s">
        <v>81</v>
      </c>
      <c r="O211" s="227" t="s">
        <v>56</v>
      </c>
      <c r="P211" s="21" t="s">
        <v>126</v>
      </c>
      <c r="Q211" s="542"/>
      <c r="R211" s="543"/>
      <c r="S211" s="543"/>
      <c r="T211" s="544"/>
      <c r="U211" s="538"/>
      <c r="V211" s="538"/>
      <c r="W211" s="205">
        <v>18550000</v>
      </c>
      <c r="X211" s="463"/>
      <c r="Y211" s="518">
        <v>18550000</v>
      </c>
      <c r="Z211" s="518">
        <v>18550000</v>
      </c>
      <c r="AA211" s="395"/>
      <c r="AB211" s="395"/>
      <c r="AC211" s="395"/>
      <c r="AD211" s="395"/>
      <c r="AE211" s="395"/>
      <c r="AF211" s="395"/>
      <c r="AG211" s="395"/>
      <c r="AH211" s="395"/>
      <c r="AI211" s="395"/>
      <c r="AJ211" s="395"/>
      <c r="AK211" s="395"/>
      <c r="AL211" s="545"/>
      <c r="AM211" s="546"/>
      <c r="AN211" s="395"/>
      <c r="AO211" s="395"/>
      <c r="AP211" s="395"/>
      <c r="AQ211" s="395"/>
      <c r="AR211" s="313"/>
      <c r="AS211" s="313"/>
      <c r="AT211" s="395"/>
      <c r="AU211" s="395"/>
      <c r="AV211" s="395"/>
      <c r="AW211" s="395"/>
      <c r="AX211" s="395"/>
      <c r="AY211" s="395"/>
      <c r="AZ211" s="395"/>
      <c r="BA211" s="395"/>
      <c r="BB211" s="41"/>
      <c r="BC211" s="41"/>
      <c r="BD211" s="41"/>
      <c r="BE211" s="41"/>
      <c r="BF211" s="41"/>
      <c r="BG211" s="41"/>
      <c r="BH211" s="41"/>
      <c r="BI211" s="41"/>
      <c r="BJ211" s="41"/>
      <c r="BK211" s="41"/>
      <c r="BL211" s="41"/>
      <c r="BM211" s="41"/>
      <c r="BN211" s="41"/>
      <c r="BO211" s="41"/>
      <c r="BP211" s="41"/>
      <c r="BQ211" s="41"/>
      <c r="BR211" s="41"/>
      <c r="BS211" s="41"/>
      <c r="BT211" s="41"/>
      <c r="BU211" s="41"/>
      <c r="BV211" s="41"/>
      <c r="BW211" s="41"/>
      <c r="BX211" s="41"/>
      <c r="BY211" s="41"/>
      <c r="BZ211" s="41"/>
      <c r="CA211" s="41"/>
      <c r="CB211" s="41"/>
      <c r="CC211" s="41"/>
      <c r="CD211" s="41"/>
      <c r="CE211" s="41"/>
      <c r="CF211" s="41"/>
      <c r="CG211" s="41"/>
      <c r="CH211" s="41"/>
      <c r="CI211" s="41"/>
      <c r="CJ211" s="41"/>
      <c r="CK211" s="41"/>
      <c r="CL211" s="41"/>
      <c r="CM211" s="41"/>
      <c r="CN211" s="41"/>
      <c r="CO211" s="41"/>
      <c r="CP211" s="41"/>
      <c r="CQ211" s="41"/>
      <c r="CR211" s="41"/>
      <c r="CS211" s="41"/>
      <c r="CT211" s="41"/>
      <c r="CU211" s="41"/>
      <c r="CV211" s="41"/>
      <c r="CW211" s="41"/>
      <c r="CX211" s="41"/>
      <c r="CY211" s="41"/>
      <c r="CZ211" s="41"/>
      <c r="DA211" s="41"/>
      <c r="DB211" s="41"/>
      <c r="DC211" s="41"/>
      <c r="DD211" s="41"/>
      <c r="DE211" s="41"/>
      <c r="DF211" s="41"/>
      <c r="DG211" s="41"/>
      <c r="DH211" s="41"/>
      <c r="DI211" s="41"/>
      <c r="DJ211" s="41"/>
      <c r="DK211" s="41"/>
      <c r="DL211" s="41"/>
      <c r="DM211" s="41"/>
      <c r="DN211" s="41"/>
      <c r="DO211" s="41"/>
      <c r="DP211" s="41"/>
      <c r="DQ211" s="41"/>
      <c r="DR211" s="41"/>
      <c r="DS211" s="41"/>
      <c r="DT211" s="41"/>
      <c r="DU211" s="41"/>
      <c r="DV211" s="41"/>
      <c r="DW211" s="41"/>
      <c r="DX211" s="41"/>
      <c r="DY211" s="41"/>
      <c r="DZ211" s="41"/>
      <c r="EA211" s="41"/>
      <c r="EB211" s="41"/>
      <c r="EC211" s="41"/>
      <c r="ED211" s="41"/>
      <c r="EE211" s="41"/>
      <c r="EF211" s="41"/>
      <c r="EG211" s="41"/>
      <c r="EH211" s="41"/>
      <c r="EI211" s="41"/>
      <c r="EJ211" s="41"/>
      <c r="EK211" s="41"/>
      <c r="EL211" s="41"/>
      <c r="EM211" s="41"/>
      <c r="EN211" s="41"/>
      <c r="EO211" s="41"/>
      <c r="EP211" s="41"/>
      <c r="EQ211" s="41"/>
      <c r="ER211" s="41"/>
      <c r="ES211" s="41"/>
      <c r="ET211" s="41"/>
      <c r="EU211" s="41"/>
      <c r="EV211" s="41"/>
      <c r="EW211" s="41"/>
      <c r="EX211" s="41"/>
      <c r="EY211" s="41"/>
      <c r="EZ211" s="41"/>
      <c r="FA211" s="41"/>
      <c r="FB211" s="41"/>
      <c r="FC211" s="41"/>
      <c r="FD211" s="41"/>
      <c r="FE211" s="41"/>
      <c r="FF211" s="41"/>
      <c r="FG211" s="41"/>
      <c r="FH211" s="41"/>
      <c r="FI211" s="41"/>
      <c r="FJ211" s="41"/>
      <c r="FK211" s="41"/>
      <c r="FL211" s="41"/>
      <c r="FM211" s="41"/>
      <c r="FN211" s="41"/>
      <c r="FO211" s="41"/>
      <c r="FP211" s="41"/>
      <c r="FQ211" s="41"/>
      <c r="FR211" s="41"/>
      <c r="FS211" s="41"/>
      <c r="FT211" s="41"/>
      <c r="FU211" s="41"/>
      <c r="FV211" s="41"/>
      <c r="FW211" s="41"/>
      <c r="FX211" s="41"/>
      <c r="FY211" s="41"/>
      <c r="FZ211" s="41"/>
      <c r="GA211" s="41"/>
      <c r="GB211" s="41"/>
      <c r="GC211" s="41"/>
      <c r="GD211" s="41"/>
      <c r="GE211" s="41"/>
      <c r="GF211" s="41"/>
      <c r="GG211" s="41"/>
      <c r="GH211" s="41"/>
      <c r="GI211" s="41"/>
      <c r="GJ211" s="41"/>
      <c r="GK211" s="41"/>
      <c r="GL211" s="41"/>
      <c r="GM211" s="41"/>
      <c r="GN211" s="41"/>
      <c r="GO211" s="41"/>
      <c r="GP211" s="41"/>
      <c r="GQ211" s="41"/>
      <c r="GR211" s="41"/>
      <c r="GS211" s="41"/>
      <c r="GT211" s="41"/>
      <c r="GU211" s="41"/>
      <c r="GV211" s="41"/>
      <c r="GW211" s="41"/>
      <c r="GX211" s="41"/>
      <c r="GY211" s="41"/>
      <c r="GZ211" s="41"/>
      <c r="HA211" s="41"/>
      <c r="HB211" s="41"/>
      <c r="HC211" s="41"/>
      <c r="HD211" s="41"/>
      <c r="HE211" s="41"/>
      <c r="HF211" s="41"/>
      <c r="HG211" s="41"/>
      <c r="HH211" s="41"/>
      <c r="HI211" s="41"/>
      <c r="HJ211" s="41"/>
      <c r="HK211" s="41"/>
      <c r="HL211" s="41"/>
      <c r="HM211" s="41"/>
      <c r="HN211" s="41"/>
      <c r="HO211" s="41"/>
      <c r="HP211" s="41"/>
      <c r="HQ211" s="41"/>
      <c r="HR211" s="41"/>
      <c r="HS211" s="41"/>
      <c r="HT211" s="41"/>
      <c r="HU211" s="41"/>
      <c r="HV211" s="41"/>
      <c r="HW211" s="41"/>
      <c r="HX211" s="41"/>
      <c r="HY211" s="41"/>
      <c r="HZ211" s="41"/>
      <c r="IA211" s="41"/>
      <c r="IB211" s="41"/>
      <c r="IC211" s="41"/>
      <c r="ID211" s="41"/>
      <c r="IE211" s="41"/>
      <c r="IF211" s="41"/>
      <c r="IG211" s="41"/>
      <c r="IH211" s="41"/>
      <c r="II211" s="41"/>
      <c r="IJ211" s="41"/>
      <c r="IK211" s="41"/>
      <c r="IL211" s="41"/>
      <c r="IM211" s="41"/>
      <c r="IN211" s="41"/>
      <c r="IO211" s="41"/>
      <c r="IP211" s="41"/>
      <c r="IQ211" s="41"/>
      <c r="IR211" s="41"/>
      <c r="IS211" s="41"/>
      <c r="IT211" s="41"/>
      <c r="IU211" s="41"/>
      <c r="IV211" s="41"/>
      <c r="IW211" s="41"/>
      <c r="IX211" s="41"/>
      <c r="IY211" s="41"/>
      <c r="IZ211" s="41"/>
      <c r="JA211" s="41"/>
      <c r="JB211" s="41"/>
      <c r="JC211" s="41"/>
      <c r="JD211" s="41"/>
      <c r="JE211" s="41"/>
      <c r="JF211" s="41"/>
      <c r="JG211" s="41"/>
      <c r="JH211" s="41"/>
      <c r="JI211" s="41"/>
      <c r="JJ211" s="41"/>
      <c r="JK211" s="41"/>
      <c r="JL211" s="41"/>
      <c r="JM211" s="41"/>
      <c r="JN211" s="41"/>
    </row>
    <row r="212" spans="1:274" s="130" customFormat="1" ht="48" customHeight="1" x14ac:dyDescent="0.25">
      <c r="A212" s="236">
        <v>188</v>
      </c>
      <c r="B212" s="235" t="s">
        <v>830</v>
      </c>
      <c r="C212" s="251">
        <v>80101706</v>
      </c>
      <c r="D212" s="538" t="s">
        <v>795</v>
      </c>
      <c r="E212" s="235" t="s">
        <v>125</v>
      </c>
      <c r="F212" s="235">
        <v>1</v>
      </c>
      <c r="G212" s="235" t="s">
        <v>161</v>
      </c>
      <c r="H212" s="239">
        <v>8.8333333333333339</v>
      </c>
      <c r="I212" s="235" t="s">
        <v>96</v>
      </c>
      <c r="J212" s="227" t="s">
        <v>814</v>
      </c>
      <c r="K212" s="227" t="s">
        <v>108</v>
      </c>
      <c r="L212" s="42">
        <v>18550000</v>
      </c>
      <c r="M212" s="42">
        <v>18550000</v>
      </c>
      <c r="N212" s="227" t="s">
        <v>81</v>
      </c>
      <c r="O212" s="227" t="s">
        <v>56</v>
      </c>
      <c r="P212" s="21" t="s">
        <v>126</v>
      </c>
      <c r="Q212" s="549"/>
      <c r="R212" s="543" t="s">
        <v>879</v>
      </c>
      <c r="S212" s="543" t="s">
        <v>330</v>
      </c>
      <c r="T212" s="538">
        <v>42459</v>
      </c>
      <c r="U212" s="538" t="s">
        <v>886</v>
      </c>
      <c r="V212" s="538" t="s">
        <v>211</v>
      </c>
      <c r="W212" s="205">
        <v>18550000</v>
      </c>
      <c r="X212" s="186"/>
      <c r="Y212" s="27">
        <f>SUM(W212+X212)</f>
        <v>18550000</v>
      </c>
      <c r="Z212" s="27">
        <v>18550000</v>
      </c>
      <c r="AA212" s="538" t="s">
        <v>887</v>
      </c>
      <c r="AB212" s="538" t="s">
        <v>1411</v>
      </c>
      <c r="AC212" s="538" t="s">
        <v>604</v>
      </c>
      <c r="AD212" s="538"/>
      <c r="AE212" s="538" t="s">
        <v>56</v>
      </c>
      <c r="AF212" s="538" t="s">
        <v>56</v>
      </c>
      <c r="AG212" s="538" t="s">
        <v>56</v>
      </c>
      <c r="AH212" s="538" t="s">
        <v>889</v>
      </c>
      <c r="AI212" s="538">
        <v>42459</v>
      </c>
      <c r="AJ212" s="538">
        <v>42726</v>
      </c>
      <c r="AK212" s="538" t="s">
        <v>327</v>
      </c>
      <c r="AL212" s="550" t="s">
        <v>328</v>
      </c>
      <c r="AM212" s="551" t="s">
        <v>56</v>
      </c>
      <c r="AN212" s="538" t="s">
        <v>56</v>
      </c>
      <c r="AO212" s="538" t="s">
        <v>56</v>
      </c>
      <c r="AP212" s="538" t="s">
        <v>56</v>
      </c>
      <c r="AQ212" s="538" t="s">
        <v>56</v>
      </c>
      <c r="AR212" s="552">
        <v>4200000</v>
      </c>
      <c r="AS212" s="552">
        <v>4200000</v>
      </c>
      <c r="AT212" s="553"/>
      <c r="AU212" s="552">
        <v>4200000</v>
      </c>
      <c r="AV212" s="552">
        <v>4200000</v>
      </c>
      <c r="AW212" s="553"/>
      <c r="AX212" s="553"/>
      <c r="AY212" s="553"/>
      <c r="AZ212" s="553"/>
      <c r="BA212" s="553"/>
      <c r="BB212" s="41"/>
      <c r="BC212" s="41"/>
      <c r="BD212" s="41"/>
      <c r="BE212" s="41"/>
      <c r="BF212" s="41"/>
      <c r="BG212" s="41"/>
      <c r="BH212" s="41"/>
      <c r="BI212" s="41"/>
      <c r="BJ212" s="41"/>
      <c r="BK212" s="41"/>
      <c r="BL212" s="41"/>
      <c r="BM212" s="41"/>
      <c r="BN212" s="41"/>
      <c r="BO212" s="41"/>
      <c r="BP212" s="41"/>
      <c r="BQ212" s="41"/>
      <c r="BR212" s="41"/>
      <c r="BS212" s="41"/>
      <c r="BT212" s="41"/>
      <c r="BU212" s="41"/>
      <c r="BV212" s="41"/>
      <c r="BW212" s="41"/>
      <c r="BX212" s="41"/>
      <c r="BY212" s="41"/>
      <c r="BZ212" s="41"/>
      <c r="CA212" s="41"/>
      <c r="CB212" s="41"/>
      <c r="CC212" s="41"/>
      <c r="CD212" s="41"/>
      <c r="CE212" s="41"/>
      <c r="CF212" s="41"/>
      <c r="CG212" s="41"/>
      <c r="CH212" s="41"/>
      <c r="CI212" s="41"/>
      <c r="CJ212" s="41"/>
      <c r="CK212" s="41"/>
      <c r="CL212" s="41"/>
      <c r="CM212" s="41"/>
      <c r="CN212" s="41"/>
      <c r="CO212" s="41"/>
      <c r="CP212" s="41"/>
      <c r="CQ212" s="41"/>
      <c r="CR212" s="41"/>
      <c r="CS212" s="41"/>
      <c r="CT212" s="41"/>
      <c r="CU212" s="41"/>
      <c r="CV212" s="41"/>
      <c r="CW212" s="41"/>
      <c r="CX212" s="41"/>
      <c r="CY212" s="41"/>
      <c r="CZ212" s="41"/>
      <c r="DA212" s="41"/>
      <c r="DB212" s="41"/>
      <c r="DC212" s="41"/>
      <c r="DD212" s="41"/>
      <c r="DE212" s="41"/>
      <c r="DF212" s="41"/>
      <c r="DG212" s="41"/>
      <c r="DH212" s="41"/>
      <c r="DI212" s="41"/>
      <c r="DJ212" s="41"/>
      <c r="DK212" s="41"/>
      <c r="DL212" s="41"/>
      <c r="DM212" s="41"/>
      <c r="DN212" s="41"/>
      <c r="DO212" s="41"/>
      <c r="DP212" s="41"/>
      <c r="DQ212" s="41"/>
      <c r="DR212" s="41"/>
      <c r="DS212" s="41"/>
      <c r="DT212" s="41"/>
      <c r="DU212" s="41"/>
      <c r="DV212" s="41"/>
      <c r="DW212" s="41"/>
      <c r="DX212" s="41"/>
      <c r="DY212" s="41"/>
      <c r="DZ212" s="41"/>
      <c r="EA212" s="41"/>
      <c r="EB212" s="41"/>
      <c r="EC212" s="41"/>
      <c r="ED212" s="41"/>
      <c r="EE212" s="41"/>
      <c r="EF212" s="41"/>
      <c r="EG212" s="41"/>
      <c r="EH212" s="41"/>
      <c r="EI212" s="41"/>
      <c r="EJ212" s="41"/>
      <c r="EK212" s="41"/>
      <c r="EL212" s="41"/>
      <c r="EM212" s="41"/>
      <c r="EN212" s="41"/>
      <c r="EO212" s="41"/>
      <c r="EP212" s="41"/>
      <c r="EQ212" s="41"/>
      <c r="ER212" s="41"/>
      <c r="ES212" s="41"/>
      <c r="ET212" s="41"/>
      <c r="EU212" s="41"/>
      <c r="EV212" s="41"/>
      <c r="EW212" s="41"/>
      <c r="EX212" s="41"/>
      <c r="EY212" s="41"/>
      <c r="EZ212" s="41"/>
      <c r="FA212" s="41"/>
      <c r="FB212" s="41"/>
      <c r="FC212" s="41"/>
      <c r="FD212" s="41"/>
      <c r="FE212" s="41"/>
      <c r="FF212" s="41"/>
      <c r="FG212" s="41"/>
      <c r="FH212" s="41"/>
      <c r="FI212" s="41"/>
      <c r="FJ212" s="41"/>
      <c r="FK212" s="41"/>
      <c r="FL212" s="41"/>
      <c r="FM212" s="41"/>
      <c r="FN212" s="41"/>
      <c r="FO212" s="41"/>
      <c r="FP212" s="41"/>
      <c r="FQ212" s="41"/>
      <c r="FR212" s="41"/>
      <c r="FS212" s="41"/>
      <c r="FT212" s="41"/>
      <c r="FU212" s="41"/>
      <c r="FV212" s="41"/>
      <c r="FW212" s="41"/>
      <c r="FX212" s="41"/>
      <c r="FY212" s="41"/>
      <c r="FZ212" s="41"/>
      <c r="GA212" s="41"/>
      <c r="GB212" s="41"/>
      <c r="GC212" s="41"/>
      <c r="GD212" s="41"/>
      <c r="GE212" s="41"/>
      <c r="GF212" s="41"/>
      <c r="GG212" s="41"/>
      <c r="GH212" s="41"/>
      <c r="GI212" s="41"/>
      <c r="GJ212" s="41"/>
      <c r="GK212" s="41"/>
      <c r="GL212" s="41"/>
      <c r="GM212" s="41"/>
      <c r="GN212" s="41"/>
      <c r="GO212" s="41"/>
      <c r="GP212" s="41"/>
      <c r="GQ212" s="41"/>
      <c r="GR212" s="41"/>
      <c r="GS212" s="41"/>
      <c r="GT212" s="41"/>
      <c r="GU212" s="41"/>
      <c r="GV212" s="41"/>
      <c r="GW212" s="41"/>
      <c r="GX212" s="41"/>
      <c r="GY212" s="41"/>
      <c r="GZ212" s="41"/>
      <c r="HA212" s="41"/>
      <c r="HB212" s="41"/>
      <c r="HC212" s="41"/>
      <c r="HD212" s="41"/>
      <c r="HE212" s="41"/>
      <c r="HF212" s="41"/>
      <c r="HG212" s="41"/>
      <c r="HH212" s="41"/>
      <c r="HI212" s="41"/>
      <c r="HJ212" s="41"/>
      <c r="HK212" s="41"/>
      <c r="HL212" s="41"/>
      <c r="HM212" s="41"/>
      <c r="HN212" s="41"/>
      <c r="HO212" s="41"/>
      <c r="HP212" s="41"/>
      <c r="HQ212" s="41"/>
      <c r="HR212" s="41"/>
      <c r="HS212" s="41"/>
      <c r="HT212" s="41"/>
      <c r="HU212" s="41"/>
      <c r="HV212" s="41"/>
      <c r="HW212" s="41"/>
      <c r="HX212" s="41"/>
      <c r="HY212" s="41"/>
      <c r="HZ212" s="41"/>
      <c r="IA212" s="41"/>
      <c r="IB212" s="41"/>
      <c r="IC212" s="41"/>
      <c r="ID212" s="41"/>
      <c r="IE212" s="41"/>
      <c r="IF212" s="41"/>
      <c r="IG212" s="41"/>
      <c r="IH212" s="41"/>
      <c r="II212" s="41"/>
      <c r="IJ212" s="41"/>
      <c r="IK212" s="41"/>
      <c r="IL212" s="41"/>
      <c r="IM212" s="41"/>
      <c r="IN212" s="41"/>
      <c r="IO212" s="41"/>
      <c r="IP212" s="41"/>
      <c r="IQ212" s="41"/>
      <c r="IR212" s="41"/>
      <c r="IS212" s="41"/>
      <c r="IT212" s="41"/>
      <c r="IU212" s="41"/>
      <c r="IV212" s="41"/>
      <c r="IW212" s="41"/>
      <c r="IX212" s="41"/>
      <c r="IY212" s="41"/>
      <c r="IZ212" s="41"/>
      <c r="JA212" s="41"/>
      <c r="JB212" s="41"/>
      <c r="JC212" s="41"/>
      <c r="JD212" s="41"/>
      <c r="JE212" s="41"/>
      <c r="JF212" s="41"/>
      <c r="JG212" s="41"/>
      <c r="JH212" s="41"/>
      <c r="JI212" s="41"/>
      <c r="JJ212" s="41"/>
      <c r="JK212" s="41"/>
      <c r="JL212" s="41"/>
      <c r="JM212" s="41"/>
      <c r="JN212" s="41"/>
    </row>
    <row r="213" spans="1:274" s="130" customFormat="1" ht="54.75" customHeight="1" x14ac:dyDescent="0.25">
      <c r="A213" s="242"/>
      <c r="B213" s="240"/>
      <c r="C213" s="240"/>
      <c r="D213" s="243"/>
      <c r="E213" s="240"/>
      <c r="F213" s="240"/>
      <c r="G213" s="240"/>
      <c r="H213" s="241"/>
      <c r="I213" s="240"/>
      <c r="J213" s="227" t="s">
        <v>813</v>
      </c>
      <c r="K213" s="227" t="s">
        <v>108</v>
      </c>
      <c r="L213" s="42">
        <v>18550000</v>
      </c>
      <c r="M213" s="42">
        <v>18550000</v>
      </c>
      <c r="N213" s="227" t="s">
        <v>81</v>
      </c>
      <c r="O213" s="227" t="s">
        <v>56</v>
      </c>
      <c r="P213" s="21" t="s">
        <v>126</v>
      </c>
      <c r="Q213" s="549"/>
      <c r="R213" s="543"/>
      <c r="S213" s="543"/>
      <c r="T213" s="553"/>
      <c r="U213" s="553"/>
      <c r="V213" s="553"/>
      <c r="W213" s="205">
        <v>18550000</v>
      </c>
      <c r="X213" s="75"/>
      <c r="Y213" s="92">
        <v>18550000</v>
      </c>
      <c r="Z213" s="92">
        <v>18550000</v>
      </c>
      <c r="AA213" s="553"/>
      <c r="AB213" s="553"/>
      <c r="AC213" s="553"/>
      <c r="AD213" s="553"/>
      <c r="AE213" s="553"/>
      <c r="AF213" s="553"/>
      <c r="AG213" s="553"/>
      <c r="AH213" s="553"/>
      <c r="AI213" s="553"/>
      <c r="AJ213" s="553"/>
      <c r="AK213" s="553"/>
      <c r="AL213" s="554"/>
      <c r="AM213" s="555"/>
      <c r="AN213" s="553"/>
      <c r="AO213" s="553"/>
      <c r="AP213" s="553"/>
      <c r="AQ213" s="553"/>
      <c r="AR213" s="553"/>
      <c r="AS213" s="553"/>
      <c r="AT213" s="553"/>
      <c r="AU213" s="553"/>
      <c r="AV213" s="553"/>
      <c r="AW213" s="553"/>
      <c r="AX213" s="553"/>
      <c r="AY213" s="553"/>
      <c r="AZ213" s="553"/>
      <c r="BA213" s="553"/>
      <c r="BB213" s="41"/>
      <c r="BC213" s="41"/>
      <c r="BD213" s="41"/>
      <c r="BE213" s="41"/>
      <c r="BF213" s="41"/>
      <c r="BG213" s="41"/>
      <c r="BH213" s="41"/>
      <c r="BI213" s="41"/>
      <c r="BJ213" s="41"/>
      <c r="BK213" s="41"/>
      <c r="BL213" s="41"/>
      <c r="BM213" s="41"/>
      <c r="BN213" s="41"/>
      <c r="BO213" s="41"/>
      <c r="BP213" s="41"/>
      <c r="BQ213" s="41"/>
      <c r="BR213" s="41"/>
      <c r="BS213" s="41"/>
      <c r="BT213" s="41"/>
      <c r="BU213" s="41"/>
      <c r="BV213" s="41"/>
      <c r="BW213" s="41"/>
      <c r="BX213" s="41"/>
      <c r="BY213" s="41"/>
      <c r="BZ213" s="41"/>
      <c r="CA213" s="41"/>
      <c r="CB213" s="41"/>
      <c r="CC213" s="41"/>
      <c r="CD213" s="41"/>
      <c r="CE213" s="41"/>
      <c r="CF213" s="41"/>
      <c r="CG213" s="41"/>
      <c r="CH213" s="41"/>
      <c r="CI213" s="41"/>
      <c r="CJ213" s="41"/>
      <c r="CK213" s="41"/>
      <c r="CL213" s="41"/>
      <c r="CM213" s="41"/>
      <c r="CN213" s="41"/>
      <c r="CO213" s="41"/>
      <c r="CP213" s="41"/>
      <c r="CQ213" s="41"/>
      <c r="CR213" s="41"/>
      <c r="CS213" s="41"/>
      <c r="CT213" s="41"/>
      <c r="CU213" s="41"/>
      <c r="CV213" s="41"/>
      <c r="CW213" s="41"/>
      <c r="CX213" s="41"/>
      <c r="CY213" s="41"/>
      <c r="CZ213" s="41"/>
      <c r="DA213" s="41"/>
      <c r="DB213" s="41"/>
      <c r="DC213" s="41"/>
      <c r="DD213" s="41"/>
      <c r="DE213" s="41"/>
      <c r="DF213" s="41"/>
      <c r="DG213" s="41"/>
      <c r="DH213" s="41"/>
      <c r="DI213" s="41"/>
      <c r="DJ213" s="41"/>
      <c r="DK213" s="41"/>
      <c r="DL213" s="41"/>
      <c r="DM213" s="41"/>
      <c r="DN213" s="41"/>
      <c r="DO213" s="41"/>
      <c r="DP213" s="41"/>
      <c r="DQ213" s="41"/>
      <c r="DR213" s="41"/>
      <c r="DS213" s="41"/>
      <c r="DT213" s="41"/>
      <c r="DU213" s="41"/>
      <c r="DV213" s="41"/>
      <c r="DW213" s="41"/>
      <c r="DX213" s="41"/>
      <c r="DY213" s="41"/>
      <c r="DZ213" s="41"/>
      <c r="EA213" s="41"/>
      <c r="EB213" s="41"/>
      <c r="EC213" s="41"/>
      <c r="ED213" s="41"/>
      <c r="EE213" s="41"/>
      <c r="EF213" s="41"/>
      <c r="EG213" s="41"/>
      <c r="EH213" s="41"/>
      <c r="EI213" s="41"/>
      <c r="EJ213" s="41"/>
      <c r="EK213" s="41"/>
      <c r="EL213" s="41"/>
      <c r="EM213" s="41"/>
      <c r="EN213" s="41"/>
      <c r="EO213" s="41"/>
      <c r="EP213" s="41"/>
      <c r="EQ213" s="41"/>
      <c r="ER213" s="41"/>
      <c r="ES213" s="41"/>
      <c r="ET213" s="41"/>
      <c r="EU213" s="41"/>
      <c r="EV213" s="41"/>
      <c r="EW213" s="41"/>
      <c r="EX213" s="41"/>
      <c r="EY213" s="41"/>
      <c r="EZ213" s="41"/>
      <c r="FA213" s="41"/>
      <c r="FB213" s="41"/>
      <c r="FC213" s="41"/>
      <c r="FD213" s="41"/>
      <c r="FE213" s="41"/>
      <c r="FF213" s="41"/>
      <c r="FG213" s="41"/>
      <c r="FH213" s="41"/>
      <c r="FI213" s="41"/>
      <c r="FJ213" s="41"/>
      <c r="FK213" s="41"/>
      <c r="FL213" s="41"/>
      <c r="FM213" s="41"/>
      <c r="FN213" s="41"/>
      <c r="FO213" s="41"/>
      <c r="FP213" s="41"/>
      <c r="FQ213" s="41"/>
      <c r="FR213" s="41"/>
      <c r="FS213" s="41"/>
      <c r="FT213" s="41"/>
      <c r="FU213" s="41"/>
      <c r="FV213" s="41"/>
      <c r="FW213" s="41"/>
      <c r="FX213" s="41"/>
      <c r="FY213" s="41"/>
      <c r="FZ213" s="41"/>
      <c r="GA213" s="41"/>
      <c r="GB213" s="41"/>
      <c r="GC213" s="41"/>
      <c r="GD213" s="41"/>
      <c r="GE213" s="41"/>
      <c r="GF213" s="41"/>
      <c r="GG213" s="41"/>
      <c r="GH213" s="41"/>
      <c r="GI213" s="41"/>
      <c r="GJ213" s="41"/>
      <c r="GK213" s="41"/>
      <c r="GL213" s="41"/>
      <c r="GM213" s="41"/>
      <c r="GN213" s="41"/>
      <c r="GO213" s="41"/>
      <c r="GP213" s="41"/>
      <c r="GQ213" s="41"/>
      <c r="GR213" s="41"/>
      <c r="GS213" s="41"/>
      <c r="GT213" s="41"/>
      <c r="GU213" s="41"/>
      <c r="GV213" s="41"/>
      <c r="GW213" s="41"/>
      <c r="GX213" s="41"/>
      <c r="GY213" s="41"/>
      <c r="GZ213" s="41"/>
      <c r="HA213" s="41"/>
      <c r="HB213" s="41"/>
      <c r="HC213" s="41"/>
      <c r="HD213" s="41"/>
      <c r="HE213" s="41"/>
      <c r="HF213" s="41"/>
      <c r="HG213" s="41"/>
      <c r="HH213" s="41"/>
      <c r="HI213" s="41"/>
      <c r="HJ213" s="41"/>
      <c r="HK213" s="41"/>
      <c r="HL213" s="41"/>
      <c r="HM213" s="41"/>
      <c r="HN213" s="41"/>
      <c r="HO213" s="41"/>
      <c r="HP213" s="41"/>
      <c r="HQ213" s="41"/>
      <c r="HR213" s="41"/>
      <c r="HS213" s="41"/>
      <c r="HT213" s="41"/>
      <c r="HU213" s="41"/>
      <c r="HV213" s="41"/>
      <c r="HW213" s="41"/>
      <c r="HX213" s="41"/>
      <c r="HY213" s="41"/>
      <c r="HZ213" s="41"/>
      <c r="IA213" s="41"/>
      <c r="IB213" s="41"/>
      <c r="IC213" s="41"/>
      <c r="ID213" s="41"/>
      <c r="IE213" s="41"/>
      <c r="IF213" s="41"/>
      <c r="IG213" s="41"/>
      <c r="IH213" s="41"/>
      <c r="II213" s="41"/>
      <c r="IJ213" s="41"/>
      <c r="IK213" s="41"/>
      <c r="IL213" s="41"/>
      <c r="IM213" s="41"/>
      <c r="IN213" s="41"/>
      <c r="IO213" s="41"/>
      <c r="IP213" s="41"/>
      <c r="IQ213" s="41"/>
      <c r="IR213" s="41"/>
      <c r="IS213" s="41"/>
      <c r="IT213" s="41"/>
      <c r="IU213" s="41"/>
      <c r="IV213" s="41"/>
      <c r="IW213" s="41"/>
      <c r="IX213" s="41"/>
      <c r="IY213" s="41"/>
      <c r="IZ213" s="41"/>
      <c r="JA213" s="41"/>
      <c r="JB213" s="41"/>
      <c r="JC213" s="41"/>
      <c r="JD213" s="41"/>
      <c r="JE213" s="41"/>
      <c r="JF213" s="41"/>
      <c r="JG213" s="41"/>
      <c r="JH213" s="41"/>
      <c r="JI213" s="41"/>
      <c r="JJ213" s="41"/>
      <c r="JK213" s="41"/>
      <c r="JL213" s="41"/>
      <c r="JM213" s="41"/>
      <c r="JN213" s="41"/>
    </row>
    <row r="214" spans="1:274" s="130" customFormat="1" ht="59.25" customHeight="1" x14ac:dyDescent="0.25">
      <c r="A214" s="556">
        <v>189</v>
      </c>
      <c r="B214" s="251" t="s">
        <v>564</v>
      </c>
      <c r="C214" s="251">
        <v>80101706</v>
      </c>
      <c r="D214" s="328" t="s">
        <v>1032</v>
      </c>
      <c r="E214" s="251" t="s">
        <v>125</v>
      </c>
      <c r="F214" s="251">
        <v>1</v>
      </c>
      <c r="G214" s="251" t="s">
        <v>164</v>
      </c>
      <c r="H214" s="557">
        <v>8.5</v>
      </c>
      <c r="I214" s="251" t="s">
        <v>96</v>
      </c>
      <c r="J214" s="227" t="s">
        <v>814</v>
      </c>
      <c r="K214" s="227" t="s">
        <v>108</v>
      </c>
      <c r="L214" s="42">
        <v>7586500</v>
      </c>
      <c r="M214" s="42">
        <v>7586500</v>
      </c>
      <c r="N214" s="214" t="s">
        <v>81</v>
      </c>
      <c r="O214" s="214" t="s">
        <v>56</v>
      </c>
      <c r="P214" s="21" t="s">
        <v>126</v>
      </c>
      <c r="Q214" s="41"/>
      <c r="R214" s="326" t="s">
        <v>1071</v>
      </c>
      <c r="S214" s="326" t="s">
        <v>601</v>
      </c>
      <c r="T214" s="327">
        <v>42472</v>
      </c>
      <c r="U214" s="328" t="s">
        <v>1072</v>
      </c>
      <c r="V214" s="328" t="s">
        <v>211</v>
      </c>
      <c r="W214" s="205">
        <v>7586500</v>
      </c>
      <c r="X214" s="96"/>
      <c r="Y214" s="92">
        <v>7586500</v>
      </c>
      <c r="Z214" s="92">
        <v>7586500</v>
      </c>
      <c r="AA214" s="294" t="s">
        <v>1073</v>
      </c>
      <c r="AB214" s="328" t="s">
        <v>1074</v>
      </c>
      <c r="AC214" s="328" t="s">
        <v>604</v>
      </c>
      <c r="AD214" s="328"/>
      <c r="AE214" s="328" t="s">
        <v>56</v>
      </c>
      <c r="AF214" s="328" t="s">
        <v>56</v>
      </c>
      <c r="AG214" s="328" t="s">
        <v>56</v>
      </c>
      <c r="AH214" s="464" t="s">
        <v>1075</v>
      </c>
      <c r="AI214" s="331">
        <v>42472</v>
      </c>
      <c r="AJ214" s="331">
        <v>42729</v>
      </c>
      <c r="AK214" s="328" t="s">
        <v>327</v>
      </c>
      <c r="AL214" s="558" t="s">
        <v>328</v>
      </c>
      <c r="AM214" s="457" t="s">
        <v>56</v>
      </c>
      <c r="AN214" s="457" t="s">
        <v>56</v>
      </c>
      <c r="AO214" s="457" t="s">
        <v>56</v>
      </c>
      <c r="AP214" s="457" t="s">
        <v>56</v>
      </c>
      <c r="AQ214" s="457" t="s">
        <v>56</v>
      </c>
      <c r="AR214" s="462">
        <v>1785000</v>
      </c>
      <c r="AS214" s="410">
        <v>1785000</v>
      </c>
      <c r="AT214" s="96"/>
      <c r="AU214" s="410">
        <v>1785000</v>
      </c>
      <c r="AV214" s="96"/>
      <c r="AW214" s="96"/>
      <c r="AX214" s="96"/>
      <c r="AY214" s="96"/>
      <c r="AZ214" s="96"/>
      <c r="BA214" s="96"/>
      <c r="BB214" s="41"/>
      <c r="BC214" s="41"/>
      <c r="BD214" s="41"/>
      <c r="BE214" s="41"/>
      <c r="BF214" s="41"/>
      <c r="BG214" s="41"/>
      <c r="BH214" s="41"/>
      <c r="BI214" s="41"/>
      <c r="BJ214" s="41"/>
      <c r="BK214" s="41"/>
      <c r="BL214" s="41"/>
      <c r="BM214" s="41"/>
      <c r="BN214" s="41"/>
      <c r="BO214" s="41"/>
      <c r="BP214" s="41"/>
      <c r="BQ214" s="41"/>
      <c r="BR214" s="41"/>
      <c r="BS214" s="41"/>
      <c r="BT214" s="41"/>
      <c r="BU214" s="41"/>
      <c r="BV214" s="41"/>
      <c r="BW214" s="41"/>
      <c r="BX214" s="41"/>
      <c r="BY214" s="41"/>
      <c r="BZ214" s="41"/>
      <c r="CA214" s="41"/>
      <c r="CB214" s="41"/>
      <c r="CC214" s="41"/>
      <c r="CD214" s="41"/>
      <c r="CE214" s="41"/>
      <c r="CF214" s="41"/>
      <c r="CG214" s="41"/>
      <c r="CH214" s="41"/>
      <c r="CI214" s="41"/>
      <c r="CJ214" s="41"/>
      <c r="CK214" s="41"/>
      <c r="CL214" s="41"/>
      <c r="CM214" s="41"/>
      <c r="CN214" s="41"/>
      <c r="CO214" s="41"/>
      <c r="CP214" s="41"/>
      <c r="CQ214" s="41"/>
      <c r="CR214" s="41"/>
      <c r="CS214" s="41"/>
      <c r="CT214" s="41"/>
      <c r="CU214" s="41"/>
      <c r="CV214" s="41"/>
      <c r="CW214" s="41"/>
      <c r="CX214" s="41"/>
      <c r="CY214" s="41"/>
      <c r="CZ214" s="41"/>
      <c r="DA214" s="41"/>
      <c r="DB214" s="41"/>
      <c r="DC214" s="41"/>
      <c r="DD214" s="41"/>
      <c r="DE214" s="41"/>
      <c r="DF214" s="41"/>
      <c r="DG214" s="41"/>
      <c r="DH214" s="41"/>
      <c r="DI214" s="41"/>
      <c r="DJ214" s="41"/>
      <c r="DK214" s="41"/>
      <c r="DL214" s="41"/>
      <c r="DM214" s="41"/>
      <c r="DN214" s="41"/>
      <c r="DO214" s="41"/>
      <c r="DP214" s="41"/>
      <c r="DQ214" s="41"/>
      <c r="DR214" s="41"/>
      <c r="DS214" s="41"/>
      <c r="DT214" s="41"/>
      <c r="DU214" s="41"/>
      <c r="DV214" s="41"/>
      <c r="DW214" s="41"/>
      <c r="DX214" s="41"/>
      <c r="DY214" s="41"/>
      <c r="DZ214" s="41"/>
      <c r="EA214" s="41"/>
      <c r="EB214" s="41"/>
      <c r="EC214" s="41"/>
      <c r="ED214" s="41"/>
      <c r="EE214" s="41"/>
      <c r="EF214" s="41"/>
      <c r="EG214" s="41"/>
      <c r="EH214" s="41"/>
      <c r="EI214" s="41"/>
      <c r="EJ214" s="41"/>
      <c r="EK214" s="41"/>
      <c r="EL214" s="41"/>
      <c r="EM214" s="41"/>
      <c r="EN214" s="41"/>
      <c r="EO214" s="41"/>
      <c r="EP214" s="41"/>
      <c r="EQ214" s="41"/>
      <c r="ER214" s="41"/>
      <c r="ES214" s="41"/>
      <c r="ET214" s="41"/>
      <c r="EU214" s="41"/>
      <c r="EV214" s="41"/>
      <c r="EW214" s="41"/>
      <c r="EX214" s="41"/>
      <c r="EY214" s="41"/>
      <c r="EZ214" s="41"/>
      <c r="FA214" s="41"/>
      <c r="FB214" s="41"/>
      <c r="FC214" s="41"/>
      <c r="FD214" s="41"/>
      <c r="FE214" s="41"/>
      <c r="FF214" s="41"/>
      <c r="FG214" s="41"/>
      <c r="FH214" s="41"/>
      <c r="FI214" s="41"/>
      <c r="FJ214" s="41"/>
      <c r="FK214" s="41"/>
      <c r="FL214" s="41"/>
      <c r="FM214" s="41"/>
      <c r="FN214" s="41"/>
      <c r="FO214" s="41"/>
      <c r="FP214" s="41"/>
      <c r="FQ214" s="41"/>
      <c r="FR214" s="41"/>
      <c r="FS214" s="41"/>
      <c r="FT214" s="41"/>
      <c r="FU214" s="41"/>
      <c r="FV214" s="41"/>
      <c r="FW214" s="41"/>
      <c r="FX214" s="41"/>
      <c r="FY214" s="41"/>
      <c r="FZ214" s="41"/>
      <c r="GA214" s="41"/>
      <c r="GB214" s="41"/>
      <c r="GC214" s="41"/>
      <c r="GD214" s="41"/>
      <c r="GE214" s="41"/>
      <c r="GF214" s="41"/>
      <c r="GG214" s="41"/>
      <c r="GH214" s="41"/>
      <c r="GI214" s="41"/>
      <c r="GJ214" s="41"/>
      <c r="GK214" s="41"/>
      <c r="GL214" s="41"/>
      <c r="GM214" s="41"/>
      <c r="GN214" s="41"/>
      <c r="GO214" s="41"/>
      <c r="GP214" s="41"/>
      <c r="GQ214" s="41"/>
      <c r="GR214" s="41"/>
      <c r="GS214" s="41"/>
      <c r="GT214" s="41"/>
      <c r="GU214" s="41"/>
      <c r="GV214" s="41"/>
      <c r="GW214" s="41"/>
      <c r="GX214" s="41"/>
      <c r="GY214" s="41"/>
      <c r="GZ214" s="41"/>
      <c r="HA214" s="41"/>
      <c r="HB214" s="41"/>
      <c r="HC214" s="41"/>
      <c r="HD214" s="41"/>
      <c r="HE214" s="41"/>
      <c r="HF214" s="41"/>
      <c r="HG214" s="41"/>
      <c r="HH214" s="41"/>
      <c r="HI214" s="41"/>
      <c r="HJ214" s="41"/>
      <c r="HK214" s="41"/>
      <c r="HL214" s="41"/>
      <c r="HM214" s="41"/>
      <c r="HN214" s="41"/>
      <c r="HO214" s="41"/>
      <c r="HP214" s="41"/>
      <c r="HQ214" s="41"/>
      <c r="HR214" s="41"/>
      <c r="HS214" s="41"/>
      <c r="HT214" s="41"/>
      <c r="HU214" s="41"/>
      <c r="HV214" s="41"/>
      <c r="HW214" s="41"/>
      <c r="HX214" s="41"/>
      <c r="HY214" s="41"/>
      <c r="HZ214" s="41"/>
      <c r="IA214" s="41"/>
      <c r="IB214" s="41"/>
      <c r="IC214" s="41"/>
      <c r="ID214" s="41"/>
      <c r="IE214" s="41"/>
      <c r="IF214" s="41"/>
      <c r="IG214" s="41"/>
      <c r="IH214" s="41"/>
      <c r="II214" s="41"/>
      <c r="IJ214" s="41"/>
      <c r="IK214" s="41"/>
      <c r="IL214" s="41"/>
      <c r="IM214" s="41"/>
      <c r="IN214" s="41"/>
      <c r="IO214" s="41"/>
      <c r="IP214" s="41"/>
      <c r="IQ214" s="41"/>
      <c r="IR214" s="41"/>
      <c r="IS214" s="41"/>
      <c r="IT214" s="41"/>
      <c r="IU214" s="41"/>
      <c r="IV214" s="41"/>
      <c r="IW214" s="41"/>
      <c r="IX214" s="41"/>
      <c r="IY214" s="41"/>
      <c r="IZ214" s="41"/>
      <c r="JA214" s="41"/>
      <c r="JB214" s="41"/>
      <c r="JC214" s="41"/>
      <c r="JD214" s="41"/>
      <c r="JE214" s="41"/>
      <c r="JF214" s="41"/>
      <c r="JG214" s="41"/>
      <c r="JH214" s="41"/>
      <c r="JI214" s="41"/>
      <c r="JJ214" s="41"/>
      <c r="JK214" s="41"/>
      <c r="JL214" s="41"/>
      <c r="JM214" s="41"/>
      <c r="JN214" s="41"/>
    </row>
    <row r="215" spans="1:274" s="130" customFormat="1" ht="51.75" customHeight="1" x14ac:dyDescent="0.25">
      <c r="A215" s="559"/>
      <c r="B215" s="240"/>
      <c r="C215" s="240"/>
      <c r="D215" s="243"/>
      <c r="E215" s="240"/>
      <c r="F215" s="240"/>
      <c r="G215" s="240"/>
      <c r="H215" s="241"/>
      <c r="I215" s="240"/>
      <c r="J215" s="227" t="s">
        <v>813</v>
      </c>
      <c r="K215" s="227" t="s">
        <v>108</v>
      </c>
      <c r="L215" s="42">
        <v>7586500</v>
      </c>
      <c r="M215" s="42">
        <v>7586500</v>
      </c>
      <c r="N215" s="227" t="s">
        <v>81</v>
      </c>
      <c r="O215" s="227" t="s">
        <v>56</v>
      </c>
      <c r="P215" s="21" t="s">
        <v>126</v>
      </c>
      <c r="Q215" s="41"/>
      <c r="R215" s="334"/>
      <c r="S215" s="334"/>
      <c r="T215" s="335"/>
      <c r="U215" s="243"/>
      <c r="V215" s="243"/>
      <c r="W215" s="205">
        <v>7586500</v>
      </c>
      <c r="X215" s="96"/>
      <c r="Y215" s="92">
        <v>7586500</v>
      </c>
      <c r="Z215" s="92">
        <v>7586500</v>
      </c>
      <c r="AA215" s="313"/>
      <c r="AB215" s="243"/>
      <c r="AC215" s="243"/>
      <c r="AD215" s="243"/>
      <c r="AE215" s="243"/>
      <c r="AF215" s="243"/>
      <c r="AG215" s="243"/>
      <c r="AH215" s="470"/>
      <c r="AI215" s="337"/>
      <c r="AJ215" s="337"/>
      <c r="AK215" s="243"/>
      <c r="AL215" s="541"/>
      <c r="AM215" s="156"/>
      <c r="AN215" s="96"/>
      <c r="AO215" s="96"/>
      <c r="AP215" s="96"/>
      <c r="AQ215" s="96"/>
      <c r="AR215" s="96"/>
      <c r="AS215" s="96"/>
      <c r="AT215" s="96"/>
      <c r="AU215" s="96"/>
      <c r="AV215" s="96"/>
      <c r="AW215" s="96"/>
      <c r="AX215" s="96"/>
      <c r="AY215" s="96"/>
      <c r="AZ215" s="96"/>
      <c r="BA215" s="96"/>
      <c r="BB215" s="41"/>
      <c r="BC215" s="41"/>
      <c r="BD215" s="41"/>
      <c r="BE215" s="41"/>
      <c r="BF215" s="41"/>
      <c r="BG215" s="41"/>
      <c r="BH215" s="41"/>
      <c r="BI215" s="41"/>
      <c r="BJ215" s="41"/>
      <c r="BK215" s="41"/>
      <c r="BL215" s="41"/>
      <c r="BM215" s="41"/>
      <c r="BN215" s="41"/>
      <c r="BO215" s="41"/>
      <c r="BP215" s="41"/>
      <c r="BQ215" s="41"/>
      <c r="BR215" s="41"/>
      <c r="BS215" s="41"/>
      <c r="BT215" s="41"/>
      <c r="BU215" s="41"/>
      <c r="BV215" s="41"/>
      <c r="BW215" s="41"/>
      <c r="BX215" s="41"/>
      <c r="BY215" s="41"/>
      <c r="BZ215" s="41"/>
      <c r="CA215" s="41"/>
      <c r="CB215" s="41"/>
      <c r="CC215" s="41"/>
      <c r="CD215" s="41"/>
      <c r="CE215" s="41"/>
      <c r="CF215" s="41"/>
      <c r="CG215" s="41"/>
      <c r="CH215" s="41"/>
      <c r="CI215" s="41"/>
      <c r="CJ215" s="41"/>
      <c r="CK215" s="41"/>
      <c r="CL215" s="41"/>
      <c r="CM215" s="41"/>
      <c r="CN215" s="41"/>
      <c r="CO215" s="41"/>
      <c r="CP215" s="41"/>
      <c r="CQ215" s="41"/>
      <c r="CR215" s="41"/>
      <c r="CS215" s="41"/>
      <c r="CT215" s="41"/>
      <c r="CU215" s="41"/>
      <c r="CV215" s="41"/>
      <c r="CW215" s="41"/>
      <c r="CX215" s="41"/>
      <c r="CY215" s="41"/>
      <c r="CZ215" s="41"/>
      <c r="DA215" s="41"/>
      <c r="DB215" s="41"/>
      <c r="DC215" s="41"/>
      <c r="DD215" s="41"/>
      <c r="DE215" s="41"/>
      <c r="DF215" s="41"/>
      <c r="DG215" s="41"/>
      <c r="DH215" s="41"/>
      <c r="DI215" s="41"/>
      <c r="DJ215" s="41"/>
      <c r="DK215" s="41"/>
      <c r="DL215" s="41"/>
      <c r="DM215" s="41"/>
      <c r="DN215" s="41"/>
      <c r="DO215" s="41"/>
      <c r="DP215" s="41"/>
      <c r="DQ215" s="41"/>
      <c r="DR215" s="41"/>
      <c r="DS215" s="41"/>
      <c r="DT215" s="41"/>
      <c r="DU215" s="41"/>
      <c r="DV215" s="41"/>
      <c r="DW215" s="41"/>
      <c r="DX215" s="41"/>
      <c r="DY215" s="41"/>
      <c r="DZ215" s="41"/>
      <c r="EA215" s="41"/>
      <c r="EB215" s="41"/>
      <c r="EC215" s="41"/>
      <c r="ED215" s="41"/>
      <c r="EE215" s="41"/>
      <c r="EF215" s="41"/>
      <c r="EG215" s="41"/>
      <c r="EH215" s="41"/>
      <c r="EI215" s="41"/>
      <c r="EJ215" s="41"/>
      <c r="EK215" s="41"/>
      <c r="EL215" s="41"/>
      <c r="EM215" s="41"/>
      <c r="EN215" s="41"/>
      <c r="EO215" s="41"/>
      <c r="EP215" s="41"/>
      <c r="EQ215" s="41"/>
      <c r="ER215" s="41"/>
      <c r="ES215" s="41"/>
      <c r="ET215" s="41"/>
      <c r="EU215" s="41"/>
      <c r="EV215" s="41"/>
      <c r="EW215" s="41"/>
      <c r="EX215" s="41"/>
      <c r="EY215" s="41"/>
      <c r="EZ215" s="41"/>
      <c r="FA215" s="41"/>
      <c r="FB215" s="41"/>
      <c r="FC215" s="41"/>
      <c r="FD215" s="41"/>
      <c r="FE215" s="41"/>
      <c r="FF215" s="41"/>
      <c r="FG215" s="41"/>
      <c r="FH215" s="41"/>
      <c r="FI215" s="41"/>
      <c r="FJ215" s="41"/>
      <c r="FK215" s="41"/>
      <c r="FL215" s="41"/>
      <c r="FM215" s="41"/>
      <c r="FN215" s="41"/>
      <c r="FO215" s="41"/>
      <c r="FP215" s="41"/>
      <c r="FQ215" s="41"/>
      <c r="FR215" s="41"/>
      <c r="FS215" s="41"/>
      <c r="FT215" s="41"/>
      <c r="FU215" s="41"/>
      <c r="FV215" s="41"/>
      <c r="FW215" s="41"/>
      <c r="FX215" s="41"/>
      <c r="FY215" s="41"/>
      <c r="FZ215" s="41"/>
      <c r="GA215" s="41"/>
      <c r="GB215" s="41"/>
      <c r="GC215" s="41"/>
      <c r="GD215" s="41"/>
      <c r="GE215" s="41"/>
      <c r="GF215" s="41"/>
      <c r="GG215" s="41"/>
      <c r="GH215" s="41"/>
      <c r="GI215" s="41"/>
      <c r="GJ215" s="41"/>
      <c r="GK215" s="41"/>
      <c r="GL215" s="41"/>
      <c r="GM215" s="41"/>
      <c r="GN215" s="41"/>
      <c r="GO215" s="41"/>
      <c r="GP215" s="41"/>
      <c r="GQ215" s="41"/>
      <c r="GR215" s="41"/>
      <c r="GS215" s="41"/>
      <c r="GT215" s="41"/>
      <c r="GU215" s="41"/>
      <c r="GV215" s="41"/>
      <c r="GW215" s="41"/>
      <c r="GX215" s="41"/>
      <c r="GY215" s="41"/>
      <c r="GZ215" s="41"/>
      <c r="HA215" s="41"/>
      <c r="HB215" s="41"/>
      <c r="HC215" s="41"/>
      <c r="HD215" s="41"/>
      <c r="HE215" s="41"/>
      <c r="HF215" s="41"/>
      <c r="HG215" s="41"/>
      <c r="HH215" s="41"/>
      <c r="HI215" s="41"/>
      <c r="HJ215" s="41"/>
      <c r="HK215" s="41"/>
      <c r="HL215" s="41"/>
      <c r="HM215" s="41"/>
      <c r="HN215" s="41"/>
      <c r="HO215" s="41"/>
      <c r="HP215" s="41"/>
      <c r="HQ215" s="41"/>
      <c r="HR215" s="41"/>
      <c r="HS215" s="41"/>
      <c r="HT215" s="41"/>
      <c r="HU215" s="41"/>
      <c r="HV215" s="41"/>
      <c r="HW215" s="41"/>
      <c r="HX215" s="41"/>
      <c r="HY215" s="41"/>
      <c r="HZ215" s="41"/>
      <c r="IA215" s="41"/>
      <c r="IB215" s="41"/>
      <c r="IC215" s="41"/>
      <c r="ID215" s="41"/>
      <c r="IE215" s="41"/>
      <c r="IF215" s="41"/>
      <c r="IG215" s="41"/>
      <c r="IH215" s="41"/>
      <c r="II215" s="41"/>
      <c r="IJ215" s="41"/>
      <c r="IK215" s="41"/>
      <c r="IL215" s="41"/>
      <c r="IM215" s="41"/>
      <c r="IN215" s="41"/>
      <c r="IO215" s="41"/>
      <c r="IP215" s="41"/>
      <c r="IQ215" s="41"/>
      <c r="IR215" s="41"/>
      <c r="IS215" s="41"/>
      <c r="IT215" s="41"/>
      <c r="IU215" s="41"/>
      <c r="IV215" s="41"/>
      <c r="IW215" s="41"/>
      <c r="IX215" s="41"/>
      <c r="IY215" s="41"/>
      <c r="IZ215" s="41"/>
      <c r="JA215" s="41"/>
      <c r="JB215" s="41"/>
      <c r="JC215" s="41"/>
      <c r="JD215" s="41"/>
      <c r="JE215" s="41"/>
      <c r="JF215" s="41"/>
      <c r="JG215" s="41"/>
      <c r="JH215" s="41"/>
      <c r="JI215" s="41"/>
      <c r="JJ215" s="41"/>
      <c r="JK215" s="41"/>
      <c r="JL215" s="41"/>
      <c r="JM215" s="41"/>
      <c r="JN215" s="41"/>
    </row>
    <row r="216" spans="1:274" s="130" customFormat="1" ht="60" customHeight="1" x14ac:dyDescent="0.4">
      <c r="A216" s="223">
        <v>190</v>
      </c>
      <c r="B216" s="227" t="s">
        <v>829</v>
      </c>
      <c r="C216" s="224">
        <v>81111812</v>
      </c>
      <c r="D216" s="126" t="s">
        <v>798</v>
      </c>
      <c r="E216" s="227" t="s">
        <v>125</v>
      </c>
      <c r="F216" s="224">
        <v>1</v>
      </c>
      <c r="G216" s="225" t="s">
        <v>163</v>
      </c>
      <c r="H216" s="138">
        <v>12</v>
      </c>
      <c r="I216" s="58" t="s">
        <v>140</v>
      </c>
      <c r="J216" s="227" t="s">
        <v>1557</v>
      </c>
      <c r="K216" s="224" t="s">
        <v>108</v>
      </c>
      <c r="L216" s="55">
        <v>19205000</v>
      </c>
      <c r="M216" s="55">
        <v>19205000</v>
      </c>
      <c r="N216" s="227" t="s">
        <v>81</v>
      </c>
      <c r="O216" s="227" t="s">
        <v>56</v>
      </c>
      <c r="P216" s="44" t="s">
        <v>61</v>
      </c>
      <c r="Q216" s="41"/>
      <c r="R216" s="560"/>
      <c r="S216" s="163"/>
      <c r="T216" s="96"/>
      <c r="U216" s="96"/>
      <c r="V216" s="96"/>
      <c r="W216" s="96"/>
      <c r="X216" s="96"/>
      <c r="Y216" s="92">
        <f t="shared" ref="Y216:Z273" si="6">SUM(W216+X216)</f>
        <v>0</v>
      </c>
      <c r="Z216" s="92">
        <v>0</v>
      </c>
      <c r="AA216" s="96"/>
      <c r="AB216" s="96"/>
      <c r="AC216" s="96"/>
      <c r="AD216" s="96"/>
      <c r="AE216" s="96"/>
      <c r="AF216" s="96"/>
      <c r="AG216" s="96"/>
      <c r="AH216" s="96"/>
      <c r="AI216" s="96"/>
      <c r="AJ216" s="96"/>
      <c r="AK216" s="96"/>
      <c r="AL216" s="162"/>
      <c r="AM216" s="156"/>
      <c r="AN216" s="96"/>
      <c r="AO216" s="96"/>
      <c r="AP216" s="96"/>
      <c r="AQ216" s="96"/>
      <c r="AR216" s="96"/>
      <c r="AS216" s="96"/>
      <c r="AT216" s="96"/>
      <c r="AU216" s="96"/>
      <c r="AV216" s="96"/>
      <c r="AW216" s="96"/>
      <c r="AX216" s="96"/>
      <c r="AY216" s="96"/>
      <c r="AZ216" s="96"/>
      <c r="BA216" s="96"/>
      <c r="BB216" s="41"/>
      <c r="BC216" s="41"/>
      <c r="BD216" s="41"/>
      <c r="BE216" s="41"/>
      <c r="BF216" s="41"/>
      <c r="BG216" s="41"/>
      <c r="BH216" s="41"/>
      <c r="BI216" s="41"/>
      <c r="BJ216" s="41"/>
      <c r="BK216" s="41"/>
      <c r="BL216" s="41"/>
      <c r="BM216" s="41"/>
      <c r="BN216" s="41"/>
      <c r="BO216" s="41"/>
      <c r="BP216" s="41"/>
      <c r="BQ216" s="41"/>
      <c r="BR216" s="41"/>
      <c r="BS216" s="41"/>
      <c r="BT216" s="41"/>
      <c r="BU216" s="41"/>
      <c r="BV216" s="41"/>
      <c r="BW216" s="41"/>
      <c r="BX216" s="41"/>
      <c r="BY216" s="41"/>
      <c r="BZ216" s="41"/>
      <c r="CA216" s="41"/>
      <c r="CB216" s="41"/>
      <c r="CC216" s="41"/>
      <c r="CD216" s="41"/>
      <c r="CE216" s="41"/>
      <c r="CF216" s="41"/>
      <c r="CG216" s="41"/>
      <c r="CH216" s="41"/>
      <c r="CI216" s="41"/>
      <c r="CJ216" s="41"/>
      <c r="CK216" s="41"/>
      <c r="CL216" s="41"/>
      <c r="CM216" s="41"/>
      <c r="CN216" s="41"/>
      <c r="CO216" s="41"/>
      <c r="CP216" s="41"/>
      <c r="CQ216" s="41"/>
      <c r="CR216" s="41"/>
      <c r="CS216" s="41"/>
      <c r="CT216" s="41"/>
      <c r="CU216" s="41"/>
      <c r="CV216" s="41"/>
      <c r="CW216" s="41"/>
      <c r="CX216" s="41"/>
      <c r="CY216" s="41"/>
      <c r="CZ216" s="41"/>
      <c r="DA216" s="41"/>
      <c r="DB216" s="41"/>
      <c r="DC216" s="41"/>
      <c r="DD216" s="41"/>
      <c r="DE216" s="41"/>
      <c r="DF216" s="41"/>
      <c r="DG216" s="41"/>
      <c r="DH216" s="41"/>
      <c r="DI216" s="41"/>
      <c r="DJ216" s="41"/>
      <c r="DK216" s="41"/>
      <c r="DL216" s="41"/>
      <c r="DM216" s="41"/>
      <c r="DN216" s="41"/>
      <c r="DO216" s="41"/>
      <c r="DP216" s="41"/>
      <c r="DQ216" s="41"/>
      <c r="DR216" s="41"/>
      <c r="DS216" s="41"/>
      <c r="DT216" s="41"/>
      <c r="DU216" s="41"/>
      <c r="DV216" s="41"/>
      <c r="DW216" s="41"/>
      <c r="DX216" s="41"/>
      <c r="DY216" s="41"/>
      <c r="DZ216" s="41"/>
      <c r="EA216" s="41"/>
      <c r="EB216" s="41"/>
      <c r="EC216" s="41"/>
      <c r="ED216" s="41"/>
      <c r="EE216" s="41"/>
      <c r="EF216" s="41"/>
      <c r="EG216" s="41"/>
      <c r="EH216" s="41"/>
      <c r="EI216" s="41"/>
      <c r="EJ216" s="41"/>
      <c r="EK216" s="41"/>
      <c r="EL216" s="41"/>
      <c r="EM216" s="41"/>
      <c r="EN216" s="41"/>
      <c r="EO216" s="41"/>
      <c r="EP216" s="41"/>
      <c r="EQ216" s="41"/>
      <c r="ER216" s="41"/>
      <c r="ES216" s="41"/>
      <c r="ET216" s="41"/>
      <c r="EU216" s="41"/>
      <c r="EV216" s="41"/>
      <c r="EW216" s="41"/>
      <c r="EX216" s="41"/>
      <c r="EY216" s="41"/>
      <c r="EZ216" s="41"/>
      <c r="FA216" s="41"/>
      <c r="FB216" s="41"/>
      <c r="FC216" s="41"/>
      <c r="FD216" s="41"/>
      <c r="FE216" s="41"/>
      <c r="FF216" s="41"/>
      <c r="FG216" s="41"/>
      <c r="FH216" s="41"/>
      <c r="FI216" s="41"/>
      <c r="FJ216" s="41"/>
      <c r="FK216" s="41"/>
      <c r="FL216" s="41"/>
      <c r="FM216" s="41"/>
      <c r="FN216" s="41"/>
      <c r="FO216" s="41"/>
      <c r="FP216" s="41"/>
      <c r="FQ216" s="41"/>
      <c r="FR216" s="41"/>
      <c r="FS216" s="41"/>
      <c r="FT216" s="41"/>
      <c r="FU216" s="41"/>
      <c r="FV216" s="41"/>
      <c r="FW216" s="41"/>
      <c r="FX216" s="41"/>
      <c r="FY216" s="41"/>
      <c r="FZ216" s="41"/>
      <c r="GA216" s="41"/>
      <c r="GB216" s="41"/>
      <c r="GC216" s="41"/>
      <c r="GD216" s="41"/>
      <c r="GE216" s="41"/>
      <c r="GF216" s="41"/>
      <c r="GG216" s="41"/>
      <c r="GH216" s="41"/>
      <c r="GI216" s="41"/>
      <c r="GJ216" s="41"/>
      <c r="GK216" s="41"/>
      <c r="GL216" s="41"/>
      <c r="GM216" s="41"/>
      <c r="GN216" s="41"/>
      <c r="GO216" s="41"/>
      <c r="GP216" s="41"/>
      <c r="GQ216" s="41"/>
      <c r="GR216" s="41"/>
      <c r="GS216" s="41"/>
      <c r="GT216" s="41"/>
      <c r="GU216" s="41"/>
      <c r="GV216" s="41"/>
      <c r="GW216" s="41"/>
      <c r="GX216" s="41"/>
      <c r="GY216" s="41"/>
      <c r="GZ216" s="41"/>
      <c r="HA216" s="41"/>
      <c r="HB216" s="41"/>
      <c r="HC216" s="41"/>
      <c r="HD216" s="41"/>
      <c r="HE216" s="41"/>
      <c r="HF216" s="41"/>
      <c r="HG216" s="41"/>
      <c r="HH216" s="41"/>
      <c r="HI216" s="41"/>
      <c r="HJ216" s="41"/>
      <c r="HK216" s="41"/>
      <c r="HL216" s="41"/>
      <c r="HM216" s="41"/>
      <c r="HN216" s="41"/>
      <c r="HO216" s="41"/>
      <c r="HP216" s="41"/>
      <c r="HQ216" s="41"/>
      <c r="HR216" s="41"/>
      <c r="HS216" s="41"/>
      <c r="HT216" s="41"/>
      <c r="HU216" s="41"/>
      <c r="HV216" s="41"/>
      <c r="HW216" s="41"/>
      <c r="HX216" s="41"/>
      <c r="HY216" s="41"/>
      <c r="HZ216" s="41"/>
      <c r="IA216" s="41"/>
      <c r="IB216" s="41"/>
      <c r="IC216" s="41"/>
      <c r="ID216" s="41"/>
      <c r="IE216" s="41"/>
      <c r="IF216" s="41"/>
      <c r="IG216" s="41"/>
      <c r="IH216" s="41"/>
      <c r="II216" s="41"/>
      <c r="IJ216" s="41"/>
      <c r="IK216" s="41"/>
      <c r="IL216" s="41"/>
      <c r="IM216" s="41"/>
      <c r="IN216" s="41"/>
      <c r="IO216" s="41"/>
      <c r="IP216" s="41"/>
      <c r="IQ216" s="41"/>
      <c r="IR216" s="41"/>
      <c r="IS216" s="41"/>
      <c r="IT216" s="41"/>
      <c r="IU216" s="41"/>
      <c r="IV216" s="41"/>
      <c r="IW216" s="41"/>
      <c r="IX216" s="41"/>
      <c r="IY216" s="41"/>
      <c r="IZ216" s="41"/>
      <c r="JA216" s="41"/>
      <c r="JB216" s="41"/>
      <c r="JC216" s="41"/>
      <c r="JD216" s="41"/>
      <c r="JE216" s="41"/>
      <c r="JF216" s="41"/>
      <c r="JG216" s="41"/>
      <c r="JH216" s="41"/>
      <c r="JI216" s="41"/>
      <c r="JJ216" s="41"/>
      <c r="JK216" s="41"/>
      <c r="JL216" s="41"/>
      <c r="JM216" s="41"/>
      <c r="JN216" s="41"/>
    </row>
    <row r="217" spans="1:274" s="130" customFormat="1" ht="79.5" customHeight="1" x14ac:dyDescent="0.25">
      <c r="A217" s="223">
        <v>191</v>
      </c>
      <c r="B217" s="227" t="s">
        <v>829</v>
      </c>
      <c r="C217" s="224">
        <v>81112501</v>
      </c>
      <c r="D217" s="126" t="s">
        <v>799</v>
      </c>
      <c r="E217" s="227" t="s">
        <v>125</v>
      </c>
      <c r="F217" s="224">
        <v>1</v>
      </c>
      <c r="G217" s="225" t="s">
        <v>800</v>
      </c>
      <c r="H217" s="138">
        <v>12</v>
      </c>
      <c r="I217" s="227" t="s">
        <v>80</v>
      </c>
      <c r="J217" s="224" t="s">
        <v>60</v>
      </c>
      <c r="K217" s="224" t="s">
        <v>55</v>
      </c>
      <c r="L217" s="55">
        <v>209000000</v>
      </c>
      <c r="M217" s="55">
        <v>209000000</v>
      </c>
      <c r="N217" s="227" t="s">
        <v>81</v>
      </c>
      <c r="O217" s="227" t="s">
        <v>56</v>
      </c>
      <c r="P217" s="44" t="s">
        <v>61</v>
      </c>
      <c r="Q217" s="41"/>
      <c r="R217" s="124" t="s">
        <v>1578</v>
      </c>
      <c r="S217" s="311" t="s">
        <v>1579</v>
      </c>
      <c r="T217" s="25">
        <v>42559</v>
      </c>
      <c r="U217" s="26" t="s">
        <v>1580</v>
      </c>
      <c r="V217" s="127" t="s">
        <v>451</v>
      </c>
      <c r="W217" s="312">
        <v>208136287</v>
      </c>
      <c r="X217" s="96"/>
      <c r="Y217" s="92">
        <f t="shared" si="6"/>
        <v>208136287</v>
      </c>
      <c r="Z217" s="92">
        <v>208136287</v>
      </c>
      <c r="AA217" s="168" t="s">
        <v>1581</v>
      </c>
      <c r="AB217" s="136" t="s">
        <v>1582</v>
      </c>
      <c r="AC217" s="136" t="s">
        <v>35</v>
      </c>
      <c r="AD217" s="127" t="s">
        <v>1583</v>
      </c>
      <c r="AE217" s="136" t="s">
        <v>56</v>
      </c>
      <c r="AF217" s="136" t="s">
        <v>56</v>
      </c>
      <c r="AG217" s="136" t="s">
        <v>56</v>
      </c>
      <c r="AH217" s="168" t="s">
        <v>1584</v>
      </c>
      <c r="AI217" s="121">
        <v>42643</v>
      </c>
      <c r="AJ217" s="121">
        <v>43007</v>
      </c>
      <c r="AK217" s="136" t="s">
        <v>1585</v>
      </c>
      <c r="AL217" s="92" t="s">
        <v>1296</v>
      </c>
      <c r="AM217" s="156"/>
      <c r="AN217" s="96"/>
      <c r="AO217" s="96"/>
      <c r="AP217" s="96"/>
      <c r="AQ217" s="96"/>
      <c r="AR217" s="96"/>
      <c r="AS217" s="96"/>
      <c r="AT217" s="96"/>
      <c r="AU217" s="96"/>
      <c r="AV217" s="96"/>
      <c r="AW217" s="96"/>
      <c r="AX217" s="96"/>
      <c r="AY217" s="96"/>
      <c r="AZ217" s="96"/>
      <c r="BA217" s="96"/>
      <c r="BB217" s="41"/>
      <c r="BC217" s="41"/>
      <c r="BD217" s="41"/>
      <c r="BE217" s="41"/>
      <c r="BF217" s="41"/>
      <c r="BG217" s="41"/>
      <c r="BH217" s="41"/>
      <c r="BI217" s="41"/>
      <c r="BJ217" s="41"/>
      <c r="BK217" s="41"/>
      <c r="BL217" s="41"/>
      <c r="BM217" s="41"/>
      <c r="BN217" s="41"/>
      <c r="BO217" s="41"/>
      <c r="BP217" s="41"/>
      <c r="BQ217" s="41"/>
      <c r="BR217" s="41"/>
      <c r="BS217" s="41"/>
      <c r="BT217" s="41"/>
      <c r="BU217" s="41"/>
      <c r="BV217" s="41"/>
      <c r="BW217" s="41"/>
      <c r="BX217" s="41"/>
      <c r="BY217" s="41"/>
      <c r="BZ217" s="41"/>
      <c r="CA217" s="41"/>
      <c r="CB217" s="41"/>
      <c r="CC217" s="41"/>
      <c r="CD217" s="41"/>
      <c r="CE217" s="41"/>
      <c r="CF217" s="41"/>
      <c r="CG217" s="41"/>
      <c r="CH217" s="41"/>
      <c r="CI217" s="41"/>
      <c r="CJ217" s="41"/>
      <c r="CK217" s="41"/>
      <c r="CL217" s="41"/>
      <c r="CM217" s="41"/>
      <c r="CN217" s="41"/>
      <c r="CO217" s="41"/>
      <c r="CP217" s="41"/>
      <c r="CQ217" s="41"/>
      <c r="CR217" s="41"/>
      <c r="CS217" s="41"/>
      <c r="CT217" s="41"/>
      <c r="CU217" s="41"/>
      <c r="CV217" s="41"/>
      <c r="CW217" s="41"/>
      <c r="CX217" s="41"/>
      <c r="CY217" s="41"/>
      <c r="CZ217" s="41"/>
      <c r="DA217" s="41"/>
      <c r="DB217" s="41"/>
      <c r="DC217" s="41"/>
      <c r="DD217" s="41"/>
      <c r="DE217" s="41"/>
      <c r="DF217" s="41"/>
      <c r="DG217" s="41"/>
      <c r="DH217" s="41"/>
      <c r="DI217" s="41"/>
      <c r="DJ217" s="41"/>
      <c r="DK217" s="41"/>
      <c r="DL217" s="41"/>
      <c r="DM217" s="41"/>
      <c r="DN217" s="41"/>
      <c r="DO217" s="41"/>
      <c r="DP217" s="41"/>
      <c r="DQ217" s="41"/>
      <c r="DR217" s="41"/>
      <c r="DS217" s="41"/>
      <c r="DT217" s="41"/>
      <c r="DU217" s="41"/>
      <c r="DV217" s="41"/>
      <c r="DW217" s="41"/>
      <c r="DX217" s="41"/>
      <c r="DY217" s="41"/>
      <c r="DZ217" s="41"/>
      <c r="EA217" s="41"/>
      <c r="EB217" s="41"/>
      <c r="EC217" s="41"/>
      <c r="ED217" s="41"/>
      <c r="EE217" s="41"/>
      <c r="EF217" s="41"/>
      <c r="EG217" s="41"/>
      <c r="EH217" s="41"/>
      <c r="EI217" s="41"/>
      <c r="EJ217" s="41"/>
      <c r="EK217" s="41"/>
      <c r="EL217" s="41"/>
      <c r="EM217" s="41"/>
      <c r="EN217" s="41"/>
      <c r="EO217" s="41"/>
      <c r="EP217" s="41"/>
      <c r="EQ217" s="41"/>
      <c r="ER217" s="41"/>
      <c r="ES217" s="41"/>
      <c r="ET217" s="41"/>
      <c r="EU217" s="41"/>
      <c r="EV217" s="41"/>
      <c r="EW217" s="41"/>
      <c r="EX217" s="41"/>
      <c r="EY217" s="41"/>
      <c r="EZ217" s="41"/>
      <c r="FA217" s="41"/>
      <c r="FB217" s="41"/>
      <c r="FC217" s="41"/>
      <c r="FD217" s="41"/>
      <c r="FE217" s="41"/>
      <c r="FF217" s="41"/>
      <c r="FG217" s="41"/>
      <c r="FH217" s="41"/>
      <c r="FI217" s="41"/>
      <c r="FJ217" s="41"/>
      <c r="FK217" s="41"/>
      <c r="FL217" s="41"/>
      <c r="FM217" s="41"/>
      <c r="FN217" s="41"/>
      <c r="FO217" s="41"/>
      <c r="FP217" s="41"/>
      <c r="FQ217" s="41"/>
      <c r="FR217" s="41"/>
      <c r="FS217" s="41"/>
      <c r="FT217" s="41"/>
      <c r="FU217" s="41"/>
      <c r="FV217" s="41"/>
      <c r="FW217" s="41"/>
      <c r="FX217" s="41"/>
      <c r="FY217" s="41"/>
      <c r="FZ217" s="41"/>
      <c r="GA217" s="41"/>
      <c r="GB217" s="41"/>
      <c r="GC217" s="41"/>
      <c r="GD217" s="41"/>
      <c r="GE217" s="41"/>
      <c r="GF217" s="41"/>
      <c r="GG217" s="41"/>
      <c r="GH217" s="41"/>
      <c r="GI217" s="41"/>
      <c r="GJ217" s="41"/>
      <c r="GK217" s="41"/>
      <c r="GL217" s="41"/>
      <c r="GM217" s="41"/>
      <c r="GN217" s="41"/>
      <c r="GO217" s="41"/>
      <c r="GP217" s="41"/>
      <c r="GQ217" s="41"/>
      <c r="GR217" s="41"/>
      <c r="GS217" s="41"/>
      <c r="GT217" s="41"/>
      <c r="GU217" s="41"/>
      <c r="GV217" s="41"/>
      <c r="GW217" s="41"/>
      <c r="GX217" s="41"/>
      <c r="GY217" s="41"/>
      <c r="GZ217" s="41"/>
      <c r="HA217" s="41"/>
      <c r="HB217" s="41"/>
      <c r="HC217" s="41"/>
      <c r="HD217" s="41"/>
      <c r="HE217" s="41"/>
      <c r="HF217" s="41"/>
      <c r="HG217" s="41"/>
      <c r="HH217" s="41"/>
      <c r="HI217" s="41"/>
      <c r="HJ217" s="41"/>
      <c r="HK217" s="41"/>
      <c r="HL217" s="41"/>
      <c r="HM217" s="41"/>
      <c r="HN217" s="41"/>
      <c r="HO217" s="41"/>
      <c r="HP217" s="41"/>
      <c r="HQ217" s="41"/>
      <c r="HR217" s="41"/>
      <c r="HS217" s="41"/>
      <c r="HT217" s="41"/>
      <c r="HU217" s="41"/>
      <c r="HV217" s="41"/>
      <c r="HW217" s="41"/>
      <c r="HX217" s="41"/>
      <c r="HY217" s="41"/>
      <c r="HZ217" s="41"/>
      <c r="IA217" s="41"/>
      <c r="IB217" s="41"/>
      <c r="IC217" s="41"/>
      <c r="ID217" s="41"/>
      <c r="IE217" s="41"/>
      <c r="IF217" s="41"/>
      <c r="IG217" s="41"/>
      <c r="IH217" s="41"/>
      <c r="II217" s="41"/>
      <c r="IJ217" s="41"/>
      <c r="IK217" s="41"/>
      <c r="IL217" s="41"/>
      <c r="IM217" s="41"/>
      <c r="IN217" s="41"/>
      <c r="IO217" s="41"/>
      <c r="IP217" s="41"/>
      <c r="IQ217" s="41"/>
      <c r="IR217" s="41"/>
      <c r="IS217" s="41"/>
      <c r="IT217" s="41"/>
      <c r="IU217" s="41"/>
      <c r="IV217" s="41"/>
      <c r="IW217" s="41"/>
      <c r="IX217" s="41"/>
      <c r="IY217" s="41"/>
      <c r="IZ217" s="41"/>
      <c r="JA217" s="41"/>
      <c r="JB217" s="41"/>
      <c r="JC217" s="41"/>
      <c r="JD217" s="41"/>
      <c r="JE217" s="41"/>
      <c r="JF217" s="41"/>
      <c r="JG217" s="41"/>
      <c r="JH217" s="41"/>
      <c r="JI217" s="41"/>
      <c r="JJ217" s="41"/>
      <c r="JK217" s="41"/>
      <c r="JL217" s="41"/>
      <c r="JM217" s="41"/>
      <c r="JN217" s="41"/>
    </row>
    <row r="218" spans="1:274" s="130" customFormat="1" ht="121.5" customHeight="1" x14ac:dyDescent="0.4">
      <c r="A218" s="223">
        <v>192</v>
      </c>
      <c r="B218" s="227" t="s">
        <v>829</v>
      </c>
      <c r="C218" s="224">
        <v>81112501</v>
      </c>
      <c r="D218" s="126" t="s">
        <v>1657</v>
      </c>
      <c r="E218" s="227" t="s">
        <v>125</v>
      </c>
      <c r="F218" s="224">
        <v>1</v>
      </c>
      <c r="G218" s="225" t="s">
        <v>800</v>
      </c>
      <c r="H218" s="138">
        <v>1</v>
      </c>
      <c r="I218" s="227" t="s">
        <v>80</v>
      </c>
      <c r="J218" s="227" t="s">
        <v>1557</v>
      </c>
      <c r="K218" s="224" t="s">
        <v>108</v>
      </c>
      <c r="L218" s="55">
        <v>581748245.27999997</v>
      </c>
      <c r="M218" s="55">
        <v>581748245.27999997</v>
      </c>
      <c r="N218" s="227" t="s">
        <v>81</v>
      </c>
      <c r="O218" s="227" t="s">
        <v>56</v>
      </c>
      <c r="P218" s="44" t="s">
        <v>61</v>
      </c>
      <c r="Q218" s="41"/>
      <c r="R218" s="560"/>
      <c r="S218" s="163"/>
      <c r="T218" s="96"/>
      <c r="U218" s="96"/>
      <c r="V218" s="96"/>
      <c r="W218" s="96"/>
      <c r="X218" s="96"/>
      <c r="Y218" s="92">
        <f t="shared" si="6"/>
        <v>0</v>
      </c>
      <c r="Z218" s="92">
        <v>0</v>
      </c>
      <c r="AA218" s="96"/>
      <c r="AB218" s="96"/>
      <c r="AC218" s="96"/>
      <c r="AD218" s="96"/>
      <c r="AE218" s="96"/>
      <c r="AF218" s="96"/>
      <c r="AG218" s="96"/>
      <c r="AH218" s="96"/>
      <c r="AI218" s="96"/>
      <c r="AJ218" s="96"/>
      <c r="AK218" s="96"/>
      <c r="AL218" s="162"/>
      <c r="AM218" s="156"/>
      <c r="AN218" s="96"/>
      <c r="AO218" s="96"/>
      <c r="AP218" s="96"/>
      <c r="AQ218" s="96"/>
      <c r="AR218" s="96"/>
      <c r="AS218" s="96"/>
      <c r="AT218" s="96"/>
      <c r="AU218" s="96"/>
      <c r="AV218" s="96"/>
      <c r="AW218" s="96"/>
      <c r="AX218" s="96"/>
      <c r="AY218" s="96"/>
      <c r="AZ218" s="96"/>
      <c r="BA218" s="96"/>
      <c r="BB218" s="41"/>
      <c r="BC218" s="41"/>
      <c r="BD218" s="41"/>
      <c r="BE218" s="41"/>
      <c r="BF218" s="41"/>
      <c r="BG218" s="41"/>
      <c r="BH218" s="41"/>
      <c r="BI218" s="41"/>
      <c r="BJ218" s="41"/>
      <c r="BK218" s="41"/>
      <c r="BL218" s="41"/>
      <c r="BM218" s="41"/>
      <c r="BN218" s="41"/>
      <c r="BO218" s="41"/>
      <c r="BP218" s="41"/>
      <c r="BQ218" s="41"/>
      <c r="BR218" s="41"/>
      <c r="BS218" s="41"/>
      <c r="BT218" s="41"/>
      <c r="BU218" s="41"/>
      <c r="BV218" s="41"/>
      <c r="BW218" s="41"/>
      <c r="BX218" s="41"/>
      <c r="BY218" s="41"/>
      <c r="BZ218" s="41"/>
      <c r="CA218" s="41"/>
      <c r="CB218" s="41"/>
      <c r="CC218" s="41"/>
      <c r="CD218" s="41"/>
      <c r="CE218" s="41"/>
      <c r="CF218" s="41"/>
      <c r="CG218" s="41"/>
      <c r="CH218" s="41"/>
      <c r="CI218" s="41"/>
      <c r="CJ218" s="41"/>
      <c r="CK218" s="41"/>
      <c r="CL218" s="41"/>
      <c r="CM218" s="41"/>
      <c r="CN218" s="41"/>
      <c r="CO218" s="41"/>
      <c r="CP218" s="41"/>
      <c r="CQ218" s="41"/>
      <c r="CR218" s="41"/>
      <c r="CS218" s="41"/>
      <c r="CT218" s="41"/>
      <c r="CU218" s="41"/>
      <c r="CV218" s="41"/>
      <c r="CW218" s="41"/>
      <c r="CX218" s="41"/>
      <c r="CY218" s="41"/>
      <c r="CZ218" s="41"/>
      <c r="DA218" s="41"/>
      <c r="DB218" s="41"/>
      <c r="DC218" s="41"/>
      <c r="DD218" s="41"/>
      <c r="DE218" s="41"/>
      <c r="DF218" s="41"/>
      <c r="DG218" s="41"/>
      <c r="DH218" s="41"/>
      <c r="DI218" s="41"/>
      <c r="DJ218" s="41"/>
      <c r="DK218" s="41"/>
      <c r="DL218" s="41"/>
      <c r="DM218" s="41"/>
      <c r="DN218" s="41"/>
      <c r="DO218" s="41"/>
      <c r="DP218" s="41"/>
      <c r="DQ218" s="41"/>
      <c r="DR218" s="41"/>
      <c r="DS218" s="41"/>
      <c r="DT218" s="41"/>
      <c r="DU218" s="41"/>
      <c r="DV218" s="41"/>
      <c r="DW218" s="41"/>
      <c r="DX218" s="41"/>
      <c r="DY218" s="41"/>
      <c r="DZ218" s="41"/>
      <c r="EA218" s="41"/>
      <c r="EB218" s="41"/>
      <c r="EC218" s="41"/>
      <c r="ED218" s="41"/>
      <c r="EE218" s="41"/>
      <c r="EF218" s="41"/>
      <c r="EG218" s="41"/>
      <c r="EH218" s="41"/>
      <c r="EI218" s="41"/>
      <c r="EJ218" s="41"/>
      <c r="EK218" s="41"/>
      <c r="EL218" s="41"/>
      <c r="EM218" s="41"/>
      <c r="EN218" s="41"/>
      <c r="EO218" s="41"/>
      <c r="EP218" s="41"/>
      <c r="EQ218" s="41"/>
      <c r="ER218" s="41"/>
      <c r="ES218" s="41"/>
      <c r="ET218" s="41"/>
      <c r="EU218" s="41"/>
      <c r="EV218" s="41"/>
      <c r="EW218" s="41"/>
      <c r="EX218" s="41"/>
      <c r="EY218" s="41"/>
      <c r="EZ218" s="41"/>
      <c r="FA218" s="41"/>
      <c r="FB218" s="41"/>
      <c r="FC218" s="41"/>
      <c r="FD218" s="41"/>
      <c r="FE218" s="41"/>
      <c r="FF218" s="41"/>
      <c r="FG218" s="41"/>
      <c r="FH218" s="41"/>
      <c r="FI218" s="41"/>
      <c r="FJ218" s="41"/>
      <c r="FK218" s="41"/>
      <c r="FL218" s="41"/>
      <c r="FM218" s="41"/>
      <c r="FN218" s="41"/>
      <c r="FO218" s="41"/>
      <c r="FP218" s="41"/>
      <c r="FQ218" s="41"/>
      <c r="FR218" s="41"/>
      <c r="FS218" s="41"/>
      <c r="FT218" s="41"/>
      <c r="FU218" s="41"/>
      <c r="FV218" s="41"/>
      <c r="FW218" s="41"/>
      <c r="FX218" s="41"/>
      <c r="FY218" s="41"/>
      <c r="FZ218" s="41"/>
      <c r="GA218" s="41"/>
      <c r="GB218" s="41"/>
      <c r="GC218" s="41"/>
      <c r="GD218" s="41"/>
      <c r="GE218" s="41"/>
      <c r="GF218" s="41"/>
      <c r="GG218" s="41"/>
      <c r="GH218" s="41"/>
      <c r="GI218" s="41"/>
      <c r="GJ218" s="41"/>
      <c r="GK218" s="41"/>
      <c r="GL218" s="41"/>
      <c r="GM218" s="41"/>
      <c r="GN218" s="41"/>
      <c r="GO218" s="41"/>
      <c r="GP218" s="41"/>
      <c r="GQ218" s="41"/>
      <c r="GR218" s="41"/>
      <c r="GS218" s="41"/>
      <c r="GT218" s="41"/>
      <c r="GU218" s="41"/>
      <c r="GV218" s="41"/>
      <c r="GW218" s="41"/>
      <c r="GX218" s="41"/>
      <c r="GY218" s="41"/>
      <c r="GZ218" s="41"/>
      <c r="HA218" s="41"/>
      <c r="HB218" s="41"/>
      <c r="HC218" s="41"/>
      <c r="HD218" s="41"/>
      <c r="HE218" s="41"/>
      <c r="HF218" s="41"/>
      <c r="HG218" s="41"/>
      <c r="HH218" s="41"/>
      <c r="HI218" s="41"/>
      <c r="HJ218" s="41"/>
      <c r="HK218" s="41"/>
      <c r="HL218" s="41"/>
      <c r="HM218" s="41"/>
      <c r="HN218" s="41"/>
      <c r="HO218" s="41"/>
      <c r="HP218" s="41"/>
      <c r="HQ218" s="41"/>
      <c r="HR218" s="41"/>
      <c r="HS218" s="41"/>
      <c r="HT218" s="41"/>
      <c r="HU218" s="41"/>
      <c r="HV218" s="41"/>
      <c r="HW218" s="41"/>
      <c r="HX218" s="41"/>
      <c r="HY218" s="41"/>
      <c r="HZ218" s="41"/>
      <c r="IA218" s="41"/>
      <c r="IB218" s="41"/>
      <c r="IC218" s="41"/>
      <c r="ID218" s="41"/>
      <c r="IE218" s="41"/>
      <c r="IF218" s="41"/>
      <c r="IG218" s="41"/>
      <c r="IH218" s="41"/>
      <c r="II218" s="41"/>
      <c r="IJ218" s="41"/>
      <c r="IK218" s="41"/>
      <c r="IL218" s="41"/>
      <c r="IM218" s="41"/>
      <c r="IN218" s="41"/>
      <c r="IO218" s="41"/>
      <c r="IP218" s="41"/>
      <c r="IQ218" s="41"/>
      <c r="IR218" s="41"/>
      <c r="IS218" s="41"/>
      <c r="IT218" s="41"/>
      <c r="IU218" s="41"/>
      <c r="IV218" s="41"/>
      <c r="IW218" s="41"/>
      <c r="IX218" s="41"/>
      <c r="IY218" s="41"/>
      <c r="IZ218" s="41"/>
      <c r="JA218" s="41"/>
      <c r="JB218" s="41"/>
      <c r="JC218" s="41"/>
      <c r="JD218" s="41"/>
      <c r="JE218" s="41"/>
      <c r="JF218" s="41"/>
      <c r="JG218" s="41"/>
      <c r="JH218" s="41"/>
      <c r="JI218" s="41"/>
      <c r="JJ218" s="41"/>
      <c r="JK218" s="41"/>
      <c r="JL218" s="41"/>
      <c r="JM218" s="41"/>
      <c r="JN218" s="41"/>
    </row>
    <row r="219" spans="1:274" s="130" customFormat="1" ht="59.25" customHeight="1" x14ac:dyDescent="0.25">
      <c r="A219" s="223">
        <v>193</v>
      </c>
      <c r="B219" s="227" t="s">
        <v>829</v>
      </c>
      <c r="C219" s="224">
        <v>93151502</v>
      </c>
      <c r="D219" s="126" t="s">
        <v>802</v>
      </c>
      <c r="E219" s="227" t="s">
        <v>125</v>
      </c>
      <c r="F219" s="224">
        <v>1</v>
      </c>
      <c r="G219" s="225" t="s">
        <v>163</v>
      </c>
      <c r="H219" s="138" t="s">
        <v>1653</v>
      </c>
      <c r="I219" s="227" t="s">
        <v>80</v>
      </c>
      <c r="J219" s="224" t="s">
        <v>676</v>
      </c>
      <c r="K219" s="227" t="s">
        <v>55</v>
      </c>
      <c r="L219" s="42">
        <v>277210000</v>
      </c>
      <c r="M219" s="42">
        <v>277210000</v>
      </c>
      <c r="N219" s="227" t="s">
        <v>81</v>
      </c>
      <c r="O219" s="227" t="s">
        <v>56</v>
      </c>
      <c r="P219" s="44" t="s">
        <v>61</v>
      </c>
      <c r="Q219" s="41"/>
      <c r="R219" s="96"/>
      <c r="S219" s="163"/>
      <c r="T219" s="96"/>
      <c r="U219" s="96"/>
      <c r="V219" s="96"/>
      <c r="W219" s="96"/>
      <c r="X219" s="96"/>
      <c r="Y219" s="92">
        <f t="shared" si="6"/>
        <v>0</v>
      </c>
      <c r="Z219" s="92">
        <v>0</v>
      </c>
      <c r="AA219" s="96"/>
      <c r="AB219" s="96"/>
      <c r="AC219" s="96"/>
      <c r="AD219" s="96"/>
      <c r="AE219" s="96"/>
      <c r="AF219" s="96"/>
      <c r="AG219" s="96"/>
      <c r="AH219" s="96"/>
      <c r="AI219" s="96"/>
      <c r="AJ219" s="96"/>
      <c r="AK219" s="96"/>
      <c r="AL219" s="162"/>
      <c r="AM219" s="156"/>
      <c r="AN219" s="96"/>
      <c r="AO219" s="96"/>
      <c r="AP219" s="96"/>
      <c r="AQ219" s="96"/>
      <c r="AR219" s="96"/>
      <c r="AS219" s="96"/>
      <c r="AT219" s="96"/>
      <c r="AU219" s="96"/>
      <c r="AV219" s="96"/>
      <c r="AW219" s="96"/>
      <c r="AX219" s="96"/>
      <c r="AY219" s="96"/>
      <c r="AZ219" s="96"/>
      <c r="BA219" s="96"/>
      <c r="BB219" s="41"/>
      <c r="BC219" s="41"/>
      <c r="BD219" s="41"/>
      <c r="BE219" s="41"/>
      <c r="BF219" s="41"/>
      <c r="BG219" s="41"/>
      <c r="BH219" s="41"/>
      <c r="BI219" s="41"/>
      <c r="BJ219" s="41"/>
      <c r="BK219" s="41"/>
      <c r="BL219" s="41"/>
      <c r="BM219" s="41"/>
      <c r="BN219" s="41"/>
      <c r="BO219" s="41"/>
      <c r="BP219" s="41"/>
      <c r="BQ219" s="41"/>
      <c r="BR219" s="41"/>
      <c r="BS219" s="41"/>
      <c r="BT219" s="41"/>
      <c r="BU219" s="41"/>
      <c r="BV219" s="41"/>
      <c r="BW219" s="41"/>
      <c r="BX219" s="41"/>
      <c r="BY219" s="41"/>
      <c r="BZ219" s="41"/>
      <c r="CA219" s="41"/>
      <c r="CB219" s="41"/>
      <c r="CC219" s="41"/>
      <c r="CD219" s="41"/>
      <c r="CE219" s="41"/>
      <c r="CF219" s="41"/>
      <c r="CG219" s="41"/>
      <c r="CH219" s="41"/>
      <c r="CI219" s="41"/>
      <c r="CJ219" s="41"/>
      <c r="CK219" s="41"/>
      <c r="CL219" s="41"/>
      <c r="CM219" s="41"/>
      <c r="CN219" s="41"/>
      <c r="CO219" s="41"/>
      <c r="CP219" s="41"/>
      <c r="CQ219" s="41"/>
      <c r="CR219" s="41"/>
      <c r="CS219" s="41"/>
      <c r="CT219" s="41"/>
      <c r="CU219" s="41"/>
      <c r="CV219" s="41"/>
      <c r="CW219" s="41"/>
      <c r="CX219" s="41"/>
      <c r="CY219" s="41"/>
      <c r="CZ219" s="41"/>
      <c r="DA219" s="41"/>
      <c r="DB219" s="41"/>
      <c r="DC219" s="41"/>
      <c r="DD219" s="41"/>
      <c r="DE219" s="41"/>
      <c r="DF219" s="41"/>
      <c r="DG219" s="41"/>
      <c r="DH219" s="41"/>
      <c r="DI219" s="41"/>
      <c r="DJ219" s="41"/>
      <c r="DK219" s="41"/>
      <c r="DL219" s="41"/>
      <c r="DM219" s="41"/>
      <c r="DN219" s="41"/>
      <c r="DO219" s="41"/>
      <c r="DP219" s="41"/>
      <c r="DQ219" s="41"/>
      <c r="DR219" s="41"/>
      <c r="DS219" s="41"/>
      <c r="DT219" s="41"/>
      <c r="DU219" s="41"/>
      <c r="DV219" s="41"/>
      <c r="DW219" s="41"/>
      <c r="DX219" s="41"/>
      <c r="DY219" s="41"/>
      <c r="DZ219" s="41"/>
      <c r="EA219" s="41"/>
      <c r="EB219" s="41"/>
      <c r="EC219" s="41"/>
      <c r="ED219" s="41"/>
      <c r="EE219" s="41"/>
      <c r="EF219" s="41"/>
      <c r="EG219" s="41"/>
      <c r="EH219" s="41"/>
      <c r="EI219" s="41"/>
      <c r="EJ219" s="41"/>
      <c r="EK219" s="41"/>
      <c r="EL219" s="41"/>
      <c r="EM219" s="41"/>
      <c r="EN219" s="41"/>
      <c r="EO219" s="41"/>
      <c r="EP219" s="41"/>
      <c r="EQ219" s="41"/>
      <c r="ER219" s="41"/>
      <c r="ES219" s="41"/>
      <c r="ET219" s="41"/>
      <c r="EU219" s="41"/>
      <c r="EV219" s="41"/>
      <c r="EW219" s="41"/>
      <c r="EX219" s="41"/>
      <c r="EY219" s="41"/>
      <c r="EZ219" s="41"/>
      <c r="FA219" s="41"/>
      <c r="FB219" s="41"/>
      <c r="FC219" s="41"/>
      <c r="FD219" s="41"/>
      <c r="FE219" s="41"/>
      <c r="FF219" s="41"/>
      <c r="FG219" s="41"/>
      <c r="FH219" s="41"/>
      <c r="FI219" s="41"/>
      <c r="FJ219" s="41"/>
      <c r="FK219" s="41"/>
      <c r="FL219" s="41"/>
      <c r="FM219" s="41"/>
      <c r="FN219" s="41"/>
      <c r="FO219" s="41"/>
      <c r="FP219" s="41"/>
      <c r="FQ219" s="41"/>
      <c r="FR219" s="41"/>
      <c r="FS219" s="41"/>
      <c r="FT219" s="41"/>
      <c r="FU219" s="41"/>
      <c r="FV219" s="41"/>
      <c r="FW219" s="41"/>
      <c r="FX219" s="41"/>
      <c r="FY219" s="41"/>
      <c r="FZ219" s="41"/>
      <c r="GA219" s="41"/>
      <c r="GB219" s="41"/>
      <c r="GC219" s="41"/>
      <c r="GD219" s="41"/>
      <c r="GE219" s="41"/>
      <c r="GF219" s="41"/>
      <c r="GG219" s="41"/>
      <c r="GH219" s="41"/>
      <c r="GI219" s="41"/>
      <c r="GJ219" s="41"/>
      <c r="GK219" s="41"/>
      <c r="GL219" s="41"/>
      <c r="GM219" s="41"/>
      <c r="GN219" s="41"/>
      <c r="GO219" s="41"/>
      <c r="GP219" s="41"/>
      <c r="GQ219" s="41"/>
      <c r="GR219" s="41"/>
      <c r="GS219" s="41"/>
      <c r="GT219" s="41"/>
      <c r="GU219" s="41"/>
      <c r="GV219" s="41"/>
      <c r="GW219" s="41"/>
      <c r="GX219" s="41"/>
      <c r="GY219" s="41"/>
      <c r="GZ219" s="41"/>
      <c r="HA219" s="41"/>
      <c r="HB219" s="41"/>
      <c r="HC219" s="41"/>
      <c r="HD219" s="41"/>
      <c r="HE219" s="41"/>
      <c r="HF219" s="41"/>
      <c r="HG219" s="41"/>
      <c r="HH219" s="41"/>
      <c r="HI219" s="41"/>
      <c r="HJ219" s="41"/>
      <c r="HK219" s="41"/>
      <c r="HL219" s="41"/>
      <c r="HM219" s="41"/>
      <c r="HN219" s="41"/>
      <c r="HO219" s="41"/>
      <c r="HP219" s="41"/>
      <c r="HQ219" s="41"/>
      <c r="HR219" s="41"/>
      <c r="HS219" s="41"/>
      <c r="HT219" s="41"/>
      <c r="HU219" s="41"/>
      <c r="HV219" s="41"/>
      <c r="HW219" s="41"/>
      <c r="HX219" s="41"/>
      <c r="HY219" s="41"/>
      <c r="HZ219" s="41"/>
      <c r="IA219" s="41"/>
      <c r="IB219" s="41"/>
      <c r="IC219" s="41"/>
      <c r="ID219" s="41"/>
      <c r="IE219" s="41"/>
      <c r="IF219" s="41"/>
      <c r="IG219" s="41"/>
      <c r="IH219" s="41"/>
      <c r="II219" s="41"/>
      <c r="IJ219" s="41"/>
      <c r="IK219" s="41"/>
      <c r="IL219" s="41"/>
      <c r="IM219" s="41"/>
      <c r="IN219" s="41"/>
      <c r="IO219" s="41"/>
      <c r="IP219" s="41"/>
      <c r="IQ219" s="41"/>
      <c r="IR219" s="41"/>
      <c r="IS219" s="41"/>
      <c r="IT219" s="41"/>
      <c r="IU219" s="41"/>
      <c r="IV219" s="41"/>
      <c r="IW219" s="41"/>
      <c r="IX219" s="41"/>
      <c r="IY219" s="41"/>
      <c r="IZ219" s="41"/>
      <c r="JA219" s="41"/>
      <c r="JB219" s="41"/>
      <c r="JC219" s="41"/>
      <c r="JD219" s="41"/>
      <c r="JE219" s="41"/>
      <c r="JF219" s="41"/>
      <c r="JG219" s="41"/>
      <c r="JH219" s="41"/>
      <c r="JI219" s="41"/>
      <c r="JJ219" s="41"/>
      <c r="JK219" s="41"/>
      <c r="JL219" s="41"/>
      <c r="JM219" s="41"/>
      <c r="JN219" s="41"/>
    </row>
    <row r="220" spans="1:274" s="130" customFormat="1" ht="42.75" customHeight="1" x14ac:dyDescent="0.25">
      <c r="A220" s="223">
        <v>194</v>
      </c>
      <c r="B220" s="227" t="s">
        <v>829</v>
      </c>
      <c r="C220" s="224">
        <v>43201827</v>
      </c>
      <c r="D220" s="126" t="s">
        <v>803</v>
      </c>
      <c r="E220" s="227" t="s">
        <v>125</v>
      </c>
      <c r="F220" s="224">
        <v>1</v>
      </c>
      <c r="G220" s="225" t="s">
        <v>163</v>
      </c>
      <c r="H220" s="138">
        <v>2.5</v>
      </c>
      <c r="I220" s="58" t="s">
        <v>140</v>
      </c>
      <c r="J220" s="227" t="s">
        <v>1557</v>
      </c>
      <c r="K220" s="224" t="s">
        <v>108</v>
      </c>
      <c r="L220" s="102">
        <v>50000000</v>
      </c>
      <c r="M220" s="55">
        <v>50000000</v>
      </c>
      <c r="N220" s="227" t="s">
        <v>81</v>
      </c>
      <c r="O220" s="227" t="s">
        <v>56</v>
      </c>
      <c r="P220" s="44" t="s">
        <v>61</v>
      </c>
      <c r="Q220" s="41"/>
      <c r="R220" s="96"/>
      <c r="S220" s="163"/>
      <c r="T220" s="96"/>
      <c r="U220" s="96"/>
      <c r="V220" s="96"/>
      <c r="W220" s="96"/>
      <c r="X220" s="96"/>
      <c r="Y220" s="92">
        <f t="shared" si="6"/>
        <v>0</v>
      </c>
      <c r="Z220" s="92">
        <v>0</v>
      </c>
      <c r="AA220" s="96"/>
      <c r="AB220" s="96"/>
      <c r="AC220" s="96"/>
      <c r="AD220" s="96"/>
      <c r="AE220" s="96"/>
      <c r="AF220" s="96"/>
      <c r="AG220" s="96"/>
      <c r="AH220" s="96"/>
      <c r="AI220" s="96"/>
      <c r="AJ220" s="96"/>
      <c r="AK220" s="96"/>
      <c r="AL220" s="162"/>
      <c r="AM220" s="156"/>
      <c r="AN220" s="96"/>
      <c r="AO220" s="96"/>
      <c r="AP220" s="96"/>
      <c r="AQ220" s="96"/>
      <c r="AR220" s="96"/>
      <c r="AS220" s="96"/>
      <c r="AT220" s="96"/>
      <c r="AU220" s="96"/>
      <c r="AV220" s="96"/>
      <c r="AW220" s="96"/>
      <c r="AX220" s="96"/>
      <c r="AY220" s="96"/>
      <c r="AZ220" s="96"/>
      <c r="BA220" s="96"/>
      <c r="BB220" s="41"/>
      <c r="BC220" s="41"/>
      <c r="BD220" s="41"/>
      <c r="BE220" s="41"/>
      <c r="BF220" s="41"/>
      <c r="BG220" s="41"/>
      <c r="BH220" s="41"/>
      <c r="BI220" s="41"/>
      <c r="BJ220" s="41"/>
      <c r="BK220" s="41"/>
      <c r="BL220" s="41"/>
      <c r="BM220" s="41"/>
      <c r="BN220" s="41"/>
      <c r="BO220" s="41"/>
      <c r="BP220" s="41"/>
      <c r="BQ220" s="41"/>
      <c r="BR220" s="41"/>
      <c r="BS220" s="41"/>
      <c r="BT220" s="41"/>
      <c r="BU220" s="41"/>
      <c r="BV220" s="41"/>
      <c r="BW220" s="41"/>
      <c r="BX220" s="41"/>
      <c r="BY220" s="41"/>
      <c r="BZ220" s="41"/>
      <c r="CA220" s="41"/>
      <c r="CB220" s="41"/>
      <c r="CC220" s="41"/>
      <c r="CD220" s="41"/>
      <c r="CE220" s="41"/>
      <c r="CF220" s="41"/>
      <c r="CG220" s="41"/>
      <c r="CH220" s="41"/>
      <c r="CI220" s="41"/>
      <c r="CJ220" s="41"/>
      <c r="CK220" s="41"/>
      <c r="CL220" s="41"/>
      <c r="CM220" s="41"/>
      <c r="CN220" s="41"/>
      <c r="CO220" s="41"/>
      <c r="CP220" s="41"/>
      <c r="CQ220" s="41"/>
      <c r="CR220" s="41"/>
      <c r="CS220" s="41"/>
      <c r="CT220" s="41"/>
      <c r="CU220" s="41"/>
      <c r="CV220" s="41"/>
      <c r="CW220" s="41"/>
      <c r="CX220" s="41"/>
      <c r="CY220" s="41"/>
      <c r="CZ220" s="41"/>
      <c r="DA220" s="41"/>
      <c r="DB220" s="41"/>
      <c r="DC220" s="41"/>
      <c r="DD220" s="41"/>
      <c r="DE220" s="41"/>
      <c r="DF220" s="41"/>
      <c r="DG220" s="41"/>
      <c r="DH220" s="41"/>
      <c r="DI220" s="41"/>
      <c r="DJ220" s="41"/>
      <c r="DK220" s="41"/>
      <c r="DL220" s="41"/>
      <c r="DM220" s="41"/>
      <c r="DN220" s="41"/>
      <c r="DO220" s="41"/>
      <c r="DP220" s="41"/>
      <c r="DQ220" s="41"/>
      <c r="DR220" s="41"/>
      <c r="DS220" s="41"/>
      <c r="DT220" s="41"/>
      <c r="DU220" s="41"/>
      <c r="DV220" s="41"/>
      <c r="DW220" s="41"/>
      <c r="DX220" s="41"/>
      <c r="DY220" s="41"/>
      <c r="DZ220" s="41"/>
      <c r="EA220" s="41"/>
      <c r="EB220" s="41"/>
      <c r="EC220" s="41"/>
      <c r="ED220" s="41"/>
      <c r="EE220" s="41"/>
      <c r="EF220" s="41"/>
      <c r="EG220" s="41"/>
      <c r="EH220" s="41"/>
      <c r="EI220" s="41"/>
      <c r="EJ220" s="41"/>
      <c r="EK220" s="41"/>
      <c r="EL220" s="41"/>
      <c r="EM220" s="41"/>
      <c r="EN220" s="41"/>
      <c r="EO220" s="41"/>
      <c r="EP220" s="41"/>
      <c r="EQ220" s="41"/>
      <c r="ER220" s="41"/>
      <c r="ES220" s="41"/>
      <c r="ET220" s="41"/>
      <c r="EU220" s="41"/>
      <c r="EV220" s="41"/>
      <c r="EW220" s="41"/>
      <c r="EX220" s="41"/>
      <c r="EY220" s="41"/>
      <c r="EZ220" s="41"/>
      <c r="FA220" s="41"/>
      <c r="FB220" s="41"/>
      <c r="FC220" s="41"/>
      <c r="FD220" s="41"/>
      <c r="FE220" s="41"/>
      <c r="FF220" s="41"/>
      <c r="FG220" s="41"/>
      <c r="FH220" s="41"/>
      <c r="FI220" s="41"/>
      <c r="FJ220" s="41"/>
      <c r="FK220" s="41"/>
      <c r="FL220" s="41"/>
      <c r="FM220" s="41"/>
      <c r="FN220" s="41"/>
      <c r="FO220" s="41"/>
      <c r="FP220" s="41"/>
      <c r="FQ220" s="41"/>
      <c r="FR220" s="41"/>
      <c r="FS220" s="41"/>
      <c r="FT220" s="41"/>
      <c r="FU220" s="41"/>
      <c r="FV220" s="41"/>
      <c r="FW220" s="41"/>
      <c r="FX220" s="41"/>
      <c r="FY220" s="41"/>
      <c r="FZ220" s="41"/>
      <c r="GA220" s="41"/>
      <c r="GB220" s="41"/>
      <c r="GC220" s="41"/>
      <c r="GD220" s="41"/>
      <c r="GE220" s="41"/>
      <c r="GF220" s="41"/>
      <c r="GG220" s="41"/>
      <c r="GH220" s="41"/>
      <c r="GI220" s="41"/>
      <c r="GJ220" s="41"/>
      <c r="GK220" s="41"/>
      <c r="GL220" s="41"/>
      <c r="GM220" s="41"/>
      <c r="GN220" s="41"/>
      <c r="GO220" s="41"/>
      <c r="GP220" s="41"/>
      <c r="GQ220" s="41"/>
      <c r="GR220" s="41"/>
      <c r="GS220" s="41"/>
      <c r="GT220" s="41"/>
      <c r="GU220" s="41"/>
      <c r="GV220" s="41"/>
      <c r="GW220" s="41"/>
      <c r="GX220" s="41"/>
      <c r="GY220" s="41"/>
      <c r="GZ220" s="41"/>
      <c r="HA220" s="41"/>
      <c r="HB220" s="41"/>
      <c r="HC220" s="41"/>
      <c r="HD220" s="41"/>
      <c r="HE220" s="41"/>
      <c r="HF220" s="41"/>
      <c r="HG220" s="41"/>
      <c r="HH220" s="41"/>
      <c r="HI220" s="41"/>
      <c r="HJ220" s="41"/>
      <c r="HK220" s="41"/>
      <c r="HL220" s="41"/>
      <c r="HM220" s="41"/>
      <c r="HN220" s="41"/>
      <c r="HO220" s="41"/>
      <c r="HP220" s="41"/>
      <c r="HQ220" s="41"/>
      <c r="HR220" s="41"/>
      <c r="HS220" s="41"/>
      <c r="HT220" s="41"/>
      <c r="HU220" s="41"/>
      <c r="HV220" s="41"/>
      <c r="HW220" s="41"/>
      <c r="HX220" s="41"/>
      <c r="HY220" s="41"/>
      <c r="HZ220" s="41"/>
      <c r="IA220" s="41"/>
      <c r="IB220" s="41"/>
      <c r="IC220" s="41"/>
      <c r="ID220" s="41"/>
      <c r="IE220" s="41"/>
      <c r="IF220" s="41"/>
      <c r="IG220" s="41"/>
      <c r="IH220" s="41"/>
      <c r="II220" s="41"/>
      <c r="IJ220" s="41"/>
      <c r="IK220" s="41"/>
      <c r="IL220" s="41"/>
      <c r="IM220" s="41"/>
      <c r="IN220" s="41"/>
      <c r="IO220" s="41"/>
      <c r="IP220" s="41"/>
      <c r="IQ220" s="41"/>
      <c r="IR220" s="41"/>
      <c r="IS220" s="41"/>
      <c r="IT220" s="41"/>
      <c r="IU220" s="41"/>
      <c r="IV220" s="41"/>
      <c r="IW220" s="41"/>
      <c r="IX220" s="41"/>
      <c r="IY220" s="41"/>
      <c r="IZ220" s="41"/>
      <c r="JA220" s="41"/>
      <c r="JB220" s="41"/>
      <c r="JC220" s="41"/>
      <c r="JD220" s="41"/>
      <c r="JE220" s="41"/>
      <c r="JF220" s="41"/>
      <c r="JG220" s="41"/>
      <c r="JH220" s="41"/>
      <c r="JI220" s="41"/>
      <c r="JJ220" s="41"/>
      <c r="JK220" s="41"/>
      <c r="JL220" s="41"/>
      <c r="JM220" s="41"/>
      <c r="JN220" s="41"/>
    </row>
    <row r="221" spans="1:274" s="130" customFormat="1" ht="160.5" customHeight="1" x14ac:dyDescent="0.25">
      <c r="A221" s="223">
        <v>195</v>
      </c>
      <c r="B221" s="227" t="s">
        <v>829</v>
      </c>
      <c r="C221" s="224">
        <v>43211508</v>
      </c>
      <c r="D221" s="126" t="s">
        <v>804</v>
      </c>
      <c r="E221" s="227" t="s">
        <v>125</v>
      </c>
      <c r="F221" s="224">
        <v>1</v>
      </c>
      <c r="G221" s="225" t="s">
        <v>162</v>
      </c>
      <c r="H221" s="138">
        <v>1</v>
      </c>
      <c r="I221" s="58" t="s">
        <v>801</v>
      </c>
      <c r="J221" s="227" t="s">
        <v>1557</v>
      </c>
      <c r="K221" s="224" t="s">
        <v>108</v>
      </c>
      <c r="L221" s="55">
        <v>16903678</v>
      </c>
      <c r="M221" s="55">
        <v>16903678</v>
      </c>
      <c r="N221" s="227" t="s">
        <v>81</v>
      </c>
      <c r="O221" s="227" t="s">
        <v>56</v>
      </c>
      <c r="P221" s="44" t="s">
        <v>61</v>
      </c>
      <c r="Q221" s="41"/>
      <c r="R221" s="124" t="s">
        <v>1193</v>
      </c>
      <c r="S221" s="124" t="s">
        <v>1194</v>
      </c>
      <c r="T221" s="25">
        <v>42478</v>
      </c>
      <c r="U221" s="186" t="s">
        <v>1195</v>
      </c>
      <c r="V221" s="127" t="s">
        <v>436</v>
      </c>
      <c r="W221" s="205">
        <v>16488120</v>
      </c>
      <c r="X221" s="96"/>
      <c r="Y221" s="92">
        <f t="shared" si="6"/>
        <v>16488120</v>
      </c>
      <c r="Z221" s="92">
        <v>16488120</v>
      </c>
      <c r="AA221" s="136" t="s">
        <v>1196</v>
      </c>
      <c r="AB221" s="136" t="s">
        <v>1197</v>
      </c>
      <c r="AC221" s="136" t="s">
        <v>349</v>
      </c>
      <c r="AD221" s="127" t="s">
        <v>1198</v>
      </c>
      <c r="AE221" s="136" t="s">
        <v>56</v>
      </c>
      <c r="AF221" s="136" t="s">
        <v>56</v>
      </c>
      <c r="AG221" s="136" t="s">
        <v>56</v>
      </c>
      <c r="AH221" s="120" t="s">
        <v>1199</v>
      </c>
      <c r="AI221" s="121">
        <v>42481</v>
      </c>
      <c r="AJ221" s="121">
        <v>42510</v>
      </c>
      <c r="AK221" s="136" t="s">
        <v>361</v>
      </c>
      <c r="AL221" s="92" t="s">
        <v>352</v>
      </c>
      <c r="AM221" s="461" t="s">
        <v>56</v>
      </c>
      <c r="AN221" s="461" t="s">
        <v>56</v>
      </c>
      <c r="AO221" s="461" t="s">
        <v>56</v>
      </c>
      <c r="AP221" s="461" t="s">
        <v>56</v>
      </c>
      <c r="AQ221" s="462">
        <v>16488120</v>
      </c>
      <c r="AR221" s="461" t="s">
        <v>56</v>
      </c>
      <c r="AS221" s="461" t="s">
        <v>56</v>
      </c>
      <c r="AT221" s="409">
        <v>16488120</v>
      </c>
      <c r="AU221" s="493">
        <v>464000</v>
      </c>
      <c r="AV221" s="461" t="s">
        <v>56</v>
      </c>
      <c r="AW221" s="461" t="s">
        <v>56</v>
      </c>
      <c r="AX221" s="461" t="s">
        <v>56</v>
      </c>
      <c r="AY221" s="461" t="s">
        <v>56</v>
      </c>
      <c r="AZ221" s="461" t="s">
        <v>56</v>
      </c>
      <c r="BA221" s="461" t="s">
        <v>56</v>
      </c>
      <c r="BB221" s="41"/>
      <c r="BC221" s="41"/>
      <c r="BD221" s="41"/>
      <c r="BE221" s="41"/>
      <c r="BF221" s="41"/>
      <c r="BG221" s="41"/>
      <c r="BH221" s="41"/>
      <c r="BI221" s="41"/>
      <c r="BJ221" s="41"/>
      <c r="BK221" s="41"/>
      <c r="BL221" s="41"/>
      <c r="BM221" s="41"/>
      <c r="BN221" s="41"/>
      <c r="BO221" s="41"/>
      <c r="BP221" s="41"/>
      <c r="BQ221" s="41"/>
      <c r="BR221" s="41"/>
      <c r="BS221" s="41"/>
      <c r="BT221" s="41"/>
      <c r="BU221" s="41"/>
      <c r="BV221" s="41"/>
      <c r="BW221" s="41"/>
      <c r="BX221" s="41"/>
      <c r="BY221" s="41"/>
      <c r="BZ221" s="41"/>
      <c r="CA221" s="41"/>
      <c r="CB221" s="41"/>
      <c r="CC221" s="41"/>
      <c r="CD221" s="41"/>
      <c r="CE221" s="41"/>
      <c r="CF221" s="41"/>
      <c r="CG221" s="41"/>
      <c r="CH221" s="41"/>
      <c r="CI221" s="41"/>
      <c r="CJ221" s="41"/>
      <c r="CK221" s="41"/>
      <c r="CL221" s="41"/>
      <c r="CM221" s="41"/>
      <c r="CN221" s="41"/>
      <c r="CO221" s="41"/>
      <c r="CP221" s="41"/>
      <c r="CQ221" s="41"/>
      <c r="CR221" s="41"/>
      <c r="CS221" s="41"/>
      <c r="CT221" s="41"/>
      <c r="CU221" s="41"/>
      <c r="CV221" s="41"/>
      <c r="CW221" s="41"/>
      <c r="CX221" s="41"/>
      <c r="CY221" s="41"/>
      <c r="CZ221" s="41"/>
      <c r="DA221" s="41"/>
      <c r="DB221" s="41"/>
      <c r="DC221" s="41"/>
      <c r="DD221" s="41"/>
      <c r="DE221" s="41"/>
      <c r="DF221" s="41"/>
      <c r="DG221" s="41"/>
      <c r="DH221" s="41"/>
      <c r="DI221" s="41"/>
      <c r="DJ221" s="41"/>
      <c r="DK221" s="41"/>
      <c r="DL221" s="41"/>
      <c r="DM221" s="41"/>
      <c r="DN221" s="41"/>
      <c r="DO221" s="41"/>
      <c r="DP221" s="41"/>
      <c r="DQ221" s="41"/>
      <c r="DR221" s="41"/>
      <c r="DS221" s="41"/>
      <c r="DT221" s="41"/>
      <c r="DU221" s="41"/>
      <c r="DV221" s="41"/>
      <c r="DW221" s="41"/>
      <c r="DX221" s="41"/>
      <c r="DY221" s="41"/>
      <c r="DZ221" s="41"/>
      <c r="EA221" s="41"/>
      <c r="EB221" s="41"/>
      <c r="EC221" s="41"/>
      <c r="ED221" s="41"/>
      <c r="EE221" s="41"/>
      <c r="EF221" s="41"/>
      <c r="EG221" s="41"/>
      <c r="EH221" s="41"/>
      <c r="EI221" s="41"/>
      <c r="EJ221" s="41"/>
      <c r="EK221" s="41"/>
      <c r="EL221" s="41"/>
      <c r="EM221" s="41"/>
      <c r="EN221" s="41"/>
      <c r="EO221" s="41"/>
      <c r="EP221" s="41"/>
      <c r="EQ221" s="41"/>
      <c r="ER221" s="41"/>
      <c r="ES221" s="41"/>
      <c r="ET221" s="41"/>
      <c r="EU221" s="41"/>
      <c r="EV221" s="41"/>
      <c r="EW221" s="41"/>
      <c r="EX221" s="41"/>
      <c r="EY221" s="41"/>
      <c r="EZ221" s="41"/>
      <c r="FA221" s="41"/>
      <c r="FB221" s="41"/>
      <c r="FC221" s="41"/>
      <c r="FD221" s="41"/>
      <c r="FE221" s="41"/>
      <c r="FF221" s="41"/>
      <c r="FG221" s="41"/>
      <c r="FH221" s="41"/>
      <c r="FI221" s="41"/>
      <c r="FJ221" s="41"/>
      <c r="FK221" s="41"/>
      <c r="FL221" s="41"/>
      <c r="FM221" s="41"/>
      <c r="FN221" s="41"/>
      <c r="FO221" s="41"/>
      <c r="FP221" s="41"/>
      <c r="FQ221" s="41"/>
      <c r="FR221" s="41"/>
      <c r="FS221" s="41"/>
      <c r="FT221" s="41"/>
      <c r="FU221" s="41"/>
      <c r="FV221" s="41"/>
      <c r="FW221" s="41"/>
      <c r="FX221" s="41"/>
      <c r="FY221" s="41"/>
      <c r="FZ221" s="41"/>
      <c r="GA221" s="41"/>
      <c r="GB221" s="41"/>
      <c r="GC221" s="41"/>
      <c r="GD221" s="41"/>
      <c r="GE221" s="41"/>
      <c r="GF221" s="41"/>
      <c r="GG221" s="41"/>
      <c r="GH221" s="41"/>
      <c r="GI221" s="41"/>
      <c r="GJ221" s="41"/>
      <c r="GK221" s="41"/>
      <c r="GL221" s="41"/>
      <c r="GM221" s="41"/>
      <c r="GN221" s="41"/>
      <c r="GO221" s="41"/>
      <c r="GP221" s="41"/>
      <c r="GQ221" s="41"/>
      <c r="GR221" s="41"/>
      <c r="GS221" s="41"/>
      <c r="GT221" s="41"/>
      <c r="GU221" s="41"/>
      <c r="GV221" s="41"/>
      <c r="GW221" s="41"/>
      <c r="GX221" s="41"/>
      <c r="GY221" s="41"/>
      <c r="GZ221" s="41"/>
      <c r="HA221" s="41"/>
      <c r="HB221" s="41"/>
      <c r="HC221" s="41"/>
      <c r="HD221" s="41"/>
      <c r="HE221" s="41"/>
      <c r="HF221" s="41"/>
      <c r="HG221" s="41"/>
      <c r="HH221" s="41"/>
      <c r="HI221" s="41"/>
      <c r="HJ221" s="41"/>
      <c r="HK221" s="41"/>
      <c r="HL221" s="41"/>
      <c r="HM221" s="41"/>
      <c r="HN221" s="41"/>
      <c r="HO221" s="41"/>
      <c r="HP221" s="41"/>
      <c r="HQ221" s="41"/>
      <c r="HR221" s="41"/>
      <c r="HS221" s="41"/>
      <c r="HT221" s="41"/>
      <c r="HU221" s="41"/>
      <c r="HV221" s="41"/>
      <c r="HW221" s="41"/>
      <c r="HX221" s="41"/>
      <c r="HY221" s="41"/>
      <c r="HZ221" s="41"/>
      <c r="IA221" s="41"/>
      <c r="IB221" s="41"/>
      <c r="IC221" s="41"/>
      <c r="ID221" s="41"/>
      <c r="IE221" s="41"/>
      <c r="IF221" s="41"/>
      <c r="IG221" s="41"/>
      <c r="IH221" s="41"/>
      <c r="II221" s="41"/>
      <c r="IJ221" s="41"/>
      <c r="IK221" s="41"/>
      <c r="IL221" s="41"/>
      <c r="IM221" s="41"/>
      <c r="IN221" s="41"/>
      <c r="IO221" s="41"/>
      <c r="IP221" s="41"/>
      <c r="IQ221" s="41"/>
      <c r="IR221" s="41"/>
      <c r="IS221" s="41"/>
      <c r="IT221" s="41"/>
      <c r="IU221" s="41"/>
      <c r="IV221" s="41"/>
      <c r="IW221" s="41"/>
      <c r="IX221" s="41"/>
      <c r="IY221" s="41"/>
      <c r="IZ221" s="41"/>
      <c r="JA221" s="41"/>
      <c r="JB221" s="41"/>
      <c r="JC221" s="41"/>
      <c r="JD221" s="41"/>
      <c r="JE221" s="41"/>
      <c r="JF221" s="41"/>
      <c r="JG221" s="41"/>
      <c r="JH221" s="41"/>
      <c r="JI221" s="41"/>
      <c r="JJ221" s="41"/>
      <c r="JK221" s="41"/>
      <c r="JL221" s="41"/>
      <c r="JM221" s="41"/>
      <c r="JN221" s="41"/>
    </row>
    <row r="222" spans="1:274" s="130" customFormat="1" ht="90" customHeight="1" x14ac:dyDescent="0.4">
      <c r="A222" s="223">
        <v>196</v>
      </c>
      <c r="B222" s="227" t="s">
        <v>829</v>
      </c>
      <c r="C222" s="224">
        <v>43232309</v>
      </c>
      <c r="D222" s="126" t="s">
        <v>805</v>
      </c>
      <c r="E222" s="227" t="s">
        <v>125</v>
      </c>
      <c r="F222" s="224">
        <v>1</v>
      </c>
      <c r="G222" s="225" t="s">
        <v>167</v>
      </c>
      <c r="H222" s="138">
        <v>24</v>
      </c>
      <c r="I222" s="58" t="s">
        <v>140</v>
      </c>
      <c r="J222" s="227" t="s">
        <v>1557</v>
      </c>
      <c r="K222" s="224" t="s">
        <v>108</v>
      </c>
      <c r="L222" s="55">
        <v>709000000</v>
      </c>
      <c r="M222" s="55">
        <v>709000000</v>
      </c>
      <c r="N222" s="227" t="s">
        <v>81</v>
      </c>
      <c r="O222" s="227" t="s">
        <v>56</v>
      </c>
      <c r="P222" s="44" t="s">
        <v>61</v>
      </c>
      <c r="Q222" s="41"/>
      <c r="R222" s="560"/>
      <c r="S222" s="163"/>
      <c r="T222" s="96"/>
      <c r="U222" s="96"/>
      <c r="V222" s="96"/>
      <c r="W222" s="561">
        <v>708458143</v>
      </c>
      <c r="X222" s="96"/>
      <c r="Y222" s="92">
        <f t="shared" si="6"/>
        <v>708458143</v>
      </c>
      <c r="Z222" s="92">
        <v>708458143</v>
      </c>
      <c r="AA222" s="96"/>
      <c r="AB222" s="96"/>
      <c r="AC222" s="96"/>
      <c r="AD222" s="96"/>
      <c r="AE222" s="96"/>
      <c r="AF222" s="96"/>
      <c r="AG222" s="96"/>
      <c r="AH222" s="96"/>
      <c r="AI222" s="96"/>
      <c r="AJ222" s="96"/>
      <c r="AK222" s="96"/>
      <c r="AL222" s="162"/>
      <c r="AM222" s="156"/>
      <c r="AN222" s="96"/>
      <c r="AO222" s="96"/>
      <c r="AP222" s="96"/>
      <c r="AQ222" s="96"/>
      <c r="AR222" s="96"/>
      <c r="AS222" s="96"/>
      <c r="AT222" s="96"/>
      <c r="AU222" s="96"/>
      <c r="AV222" s="96"/>
      <c r="AW222" s="96"/>
      <c r="AX222" s="96"/>
      <c r="AY222" s="96"/>
      <c r="AZ222" s="96"/>
      <c r="BA222" s="96"/>
      <c r="BB222" s="41"/>
      <c r="BC222" s="41"/>
      <c r="BD222" s="41"/>
      <c r="BE222" s="41"/>
      <c r="BF222" s="41"/>
      <c r="BG222" s="41"/>
      <c r="BH222" s="41"/>
      <c r="BI222" s="41"/>
      <c r="BJ222" s="41"/>
      <c r="BK222" s="41"/>
      <c r="BL222" s="41"/>
      <c r="BM222" s="41"/>
      <c r="BN222" s="41"/>
      <c r="BO222" s="41"/>
      <c r="BP222" s="41"/>
      <c r="BQ222" s="41"/>
      <c r="BR222" s="41"/>
      <c r="BS222" s="41"/>
      <c r="BT222" s="41"/>
      <c r="BU222" s="41"/>
      <c r="BV222" s="41"/>
      <c r="BW222" s="41"/>
      <c r="BX222" s="41"/>
      <c r="BY222" s="41"/>
      <c r="BZ222" s="41"/>
      <c r="CA222" s="41"/>
      <c r="CB222" s="41"/>
      <c r="CC222" s="41"/>
      <c r="CD222" s="41"/>
      <c r="CE222" s="41"/>
      <c r="CF222" s="41"/>
      <c r="CG222" s="41"/>
      <c r="CH222" s="41"/>
      <c r="CI222" s="41"/>
      <c r="CJ222" s="41"/>
      <c r="CK222" s="41"/>
      <c r="CL222" s="41"/>
      <c r="CM222" s="41"/>
      <c r="CN222" s="41"/>
      <c r="CO222" s="41"/>
      <c r="CP222" s="41"/>
      <c r="CQ222" s="41"/>
      <c r="CR222" s="41"/>
      <c r="CS222" s="41"/>
      <c r="CT222" s="41"/>
      <c r="CU222" s="41"/>
      <c r="CV222" s="41"/>
      <c r="CW222" s="41"/>
      <c r="CX222" s="41"/>
      <c r="CY222" s="41"/>
      <c r="CZ222" s="41"/>
      <c r="DA222" s="41"/>
      <c r="DB222" s="41"/>
      <c r="DC222" s="41"/>
      <c r="DD222" s="41"/>
      <c r="DE222" s="41"/>
      <c r="DF222" s="41"/>
      <c r="DG222" s="41"/>
      <c r="DH222" s="41"/>
      <c r="DI222" s="41"/>
      <c r="DJ222" s="41"/>
      <c r="DK222" s="41"/>
      <c r="DL222" s="41"/>
      <c r="DM222" s="41"/>
      <c r="DN222" s="41"/>
      <c r="DO222" s="41"/>
      <c r="DP222" s="41"/>
      <c r="DQ222" s="41"/>
      <c r="DR222" s="41"/>
      <c r="DS222" s="41"/>
      <c r="DT222" s="41"/>
      <c r="DU222" s="41"/>
      <c r="DV222" s="41"/>
      <c r="DW222" s="41"/>
      <c r="DX222" s="41"/>
      <c r="DY222" s="41"/>
      <c r="DZ222" s="41"/>
      <c r="EA222" s="41"/>
      <c r="EB222" s="41"/>
      <c r="EC222" s="41"/>
      <c r="ED222" s="41"/>
      <c r="EE222" s="41"/>
      <c r="EF222" s="41"/>
      <c r="EG222" s="41"/>
      <c r="EH222" s="41"/>
      <c r="EI222" s="41"/>
      <c r="EJ222" s="41"/>
      <c r="EK222" s="41"/>
      <c r="EL222" s="41"/>
      <c r="EM222" s="41"/>
      <c r="EN222" s="41"/>
      <c r="EO222" s="41"/>
      <c r="EP222" s="41"/>
      <c r="EQ222" s="41"/>
      <c r="ER222" s="41"/>
      <c r="ES222" s="41"/>
      <c r="ET222" s="41"/>
      <c r="EU222" s="41"/>
      <c r="EV222" s="41"/>
      <c r="EW222" s="41"/>
      <c r="EX222" s="41"/>
      <c r="EY222" s="41"/>
      <c r="EZ222" s="41"/>
      <c r="FA222" s="41"/>
      <c r="FB222" s="41"/>
      <c r="FC222" s="41"/>
      <c r="FD222" s="41"/>
      <c r="FE222" s="41"/>
      <c r="FF222" s="41"/>
      <c r="FG222" s="41"/>
      <c r="FH222" s="41"/>
      <c r="FI222" s="41"/>
      <c r="FJ222" s="41"/>
      <c r="FK222" s="41"/>
      <c r="FL222" s="41"/>
      <c r="FM222" s="41"/>
      <c r="FN222" s="41"/>
      <c r="FO222" s="41"/>
      <c r="FP222" s="41"/>
      <c r="FQ222" s="41"/>
      <c r="FR222" s="41"/>
      <c r="FS222" s="41"/>
      <c r="FT222" s="41"/>
      <c r="FU222" s="41"/>
      <c r="FV222" s="41"/>
      <c r="FW222" s="41"/>
      <c r="FX222" s="41"/>
      <c r="FY222" s="41"/>
      <c r="FZ222" s="41"/>
      <c r="GA222" s="41"/>
      <c r="GB222" s="41"/>
      <c r="GC222" s="41"/>
      <c r="GD222" s="41"/>
      <c r="GE222" s="41"/>
      <c r="GF222" s="41"/>
      <c r="GG222" s="41"/>
      <c r="GH222" s="41"/>
      <c r="GI222" s="41"/>
      <c r="GJ222" s="41"/>
      <c r="GK222" s="41"/>
      <c r="GL222" s="41"/>
      <c r="GM222" s="41"/>
      <c r="GN222" s="41"/>
      <c r="GO222" s="41"/>
      <c r="GP222" s="41"/>
      <c r="GQ222" s="41"/>
      <c r="GR222" s="41"/>
      <c r="GS222" s="41"/>
      <c r="GT222" s="41"/>
      <c r="GU222" s="41"/>
      <c r="GV222" s="41"/>
      <c r="GW222" s="41"/>
      <c r="GX222" s="41"/>
      <c r="GY222" s="41"/>
      <c r="GZ222" s="41"/>
      <c r="HA222" s="41"/>
      <c r="HB222" s="41"/>
      <c r="HC222" s="41"/>
      <c r="HD222" s="41"/>
      <c r="HE222" s="41"/>
      <c r="HF222" s="41"/>
      <c r="HG222" s="41"/>
      <c r="HH222" s="41"/>
      <c r="HI222" s="41"/>
      <c r="HJ222" s="41"/>
      <c r="HK222" s="41"/>
      <c r="HL222" s="41"/>
      <c r="HM222" s="41"/>
      <c r="HN222" s="41"/>
      <c r="HO222" s="41"/>
      <c r="HP222" s="41"/>
      <c r="HQ222" s="41"/>
      <c r="HR222" s="41"/>
      <c r="HS222" s="41"/>
      <c r="HT222" s="41"/>
      <c r="HU222" s="41"/>
      <c r="HV222" s="41"/>
      <c r="HW222" s="41"/>
      <c r="HX222" s="41"/>
      <c r="HY222" s="41"/>
      <c r="HZ222" s="41"/>
      <c r="IA222" s="41"/>
      <c r="IB222" s="41"/>
      <c r="IC222" s="41"/>
      <c r="ID222" s="41"/>
      <c r="IE222" s="41"/>
      <c r="IF222" s="41"/>
      <c r="IG222" s="41"/>
      <c r="IH222" s="41"/>
      <c r="II222" s="41"/>
      <c r="IJ222" s="41"/>
      <c r="IK222" s="41"/>
      <c r="IL222" s="41"/>
      <c r="IM222" s="41"/>
      <c r="IN222" s="41"/>
      <c r="IO222" s="41"/>
      <c r="IP222" s="41"/>
      <c r="IQ222" s="41"/>
      <c r="IR222" s="41"/>
      <c r="IS222" s="41"/>
      <c r="IT222" s="41"/>
      <c r="IU222" s="41"/>
      <c r="IV222" s="41"/>
      <c r="IW222" s="41"/>
      <c r="IX222" s="41"/>
      <c r="IY222" s="41"/>
      <c r="IZ222" s="41"/>
      <c r="JA222" s="41"/>
      <c r="JB222" s="41"/>
      <c r="JC222" s="41"/>
      <c r="JD222" s="41"/>
      <c r="JE222" s="41"/>
      <c r="JF222" s="41"/>
      <c r="JG222" s="41"/>
      <c r="JH222" s="41"/>
      <c r="JI222" s="41"/>
      <c r="JJ222" s="41"/>
      <c r="JK222" s="41"/>
      <c r="JL222" s="41"/>
      <c r="JM222" s="41"/>
      <c r="JN222" s="41"/>
    </row>
    <row r="223" spans="1:274" s="130" customFormat="1" ht="119.25" customHeight="1" x14ac:dyDescent="0.25">
      <c r="A223" s="223">
        <v>197</v>
      </c>
      <c r="B223" s="227" t="s">
        <v>829</v>
      </c>
      <c r="C223" s="224">
        <v>81112501</v>
      </c>
      <c r="D223" s="126" t="s">
        <v>1200</v>
      </c>
      <c r="E223" s="227" t="s">
        <v>125</v>
      </c>
      <c r="F223" s="224">
        <v>1</v>
      </c>
      <c r="G223" s="225" t="s">
        <v>165</v>
      </c>
      <c r="H223" s="138">
        <v>12</v>
      </c>
      <c r="I223" s="58" t="s">
        <v>806</v>
      </c>
      <c r="J223" s="227" t="s">
        <v>1557</v>
      </c>
      <c r="K223" s="224" t="s">
        <v>108</v>
      </c>
      <c r="L223" s="55">
        <v>58966920</v>
      </c>
      <c r="M223" s="55">
        <v>58966920</v>
      </c>
      <c r="N223" s="227" t="s">
        <v>81</v>
      </c>
      <c r="O223" s="227" t="s">
        <v>56</v>
      </c>
      <c r="P223" s="44" t="s">
        <v>61</v>
      </c>
      <c r="Q223" s="41"/>
      <c r="R223" s="124" t="s">
        <v>1412</v>
      </c>
      <c r="S223" s="124" t="s">
        <v>1413</v>
      </c>
      <c r="T223" s="25">
        <v>42528</v>
      </c>
      <c r="U223" s="186" t="s">
        <v>1414</v>
      </c>
      <c r="V223" s="127" t="s">
        <v>436</v>
      </c>
      <c r="W223" s="205">
        <v>51770403.140000001</v>
      </c>
      <c r="X223" s="175"/>
      <c r="Y223" s="27">
        <f t="shared" si="6"/>
        <v>51770403.140000001</v>
      </c>
      <c r="Z223" s="27">
        <v>51770403.140000001</v>
      </c>
      <c r="AA223" s="562" t="s">
        <v>1415</v>
      </c>
      <c r="AB223" s="127" t="s">
        <v>1416</v>
      </c>
      <c r="AC223" s="127" t="s">
        <v>349</v>
      </c>
      <c r="AD223" s="127" t="s">
        <v>1417</v>
      </c>
      <c r="AE223" s="127" t="s">
        <v>56</v>
      </c>
      <c r="AF223" s="127" t="s">
        <v>56</v>
      </c>
      <c r="AG223" s="127" t="s">
        <v>56</v>
      </c>
      <c r="AH223" s="320" t="s">
        <v>1418</v>
      </c>
      <c r="AI223" s="321">
        <v>42528</v>
      </c>
      <c r="AJ223" s="321">
        <v>42732</v>
      </c>
      <c r="AK223" s="127" t="s">
        <v>1419</v>
      </c>
      <c r="AL223" s="27" t="s">
        <v>1296</v>
      </c>
      <c r="AM223" s="461" t="s">
        <v>56</v>
      </c>
      <c r="AN223" s="461" t="s">
        <v>56</v>
      </c>
      <c r="AO223" s="461" t="s">
        <v>56</v>
      </c>
      <c r="AP223" s="461" t="s">
        <v>56</v>
      </c>
      <c r="AQ223" s="461" t="s">
        <v>56</v>
      </c>
      <c r="AR223" s="461" t="s">
        <v>56</v>
      </c>
      <c r="AS223" s="462">
        <v>51770403.140000001</v>
      </c>
      <c r="AT223" s="96"/>
      <c r="AU223" s="96"/>
      <c r="AV223" s="96"/>
      <c r="AW223" s="96"/>
      <c r="AX223" s="96"/>
      <c r="AY223" s="96"/>
      <c r="AZ223" s="96"/>
      <c r="BA223" s="96"/>
      <c r="BB223" s="41"/>
      <c r="BC223" s="41"/>
      <c r="BD223" s="41"/>
      <c r="BE223" s="41"/>
      <c r="BF223" s="41"/>
      <c r="BG223" s="41"/>
      <c r="BH223" s="41"/>
      <c r="BI223" s="41"/>
      <c r="BJ223" s="41"/>
      <c r="BK223" s="41"/>
      <c r="BL223" s="41"/>
      <c r="BM223" s="41"/>
      <c r="BN223" s="41"/>
      <c r="BO223" s="41"/>
      <c r="BP223" s="41"/>
      <c r="BQ223" s="41"/>
      <c r="BR223" s="41"/>
      <c r="BS223" s="41"/>
      <c r="BT223" s="41"/>
      <c r="BU223" s="41"/>
      <c r="BV223" s="41"/>
      <c r="BW223" s="41"/>
      <c r="BX223" s="41"/>
      <c r="BY223" s="41"/>
      <c r="BZ223" s="41"/>
      <c r="CA223" s="41"/>
      <c r="CB223" s="41"/>
      <c r="CC223" s="41"/>
      <c r="CD223" s="41"/>
      <c r="CE223" s="41"/>
      <c r="CF223" s="41"/>
      <c r="CG223" s="41"/>
      <c r="CH223" s="41"/>
      <c r="CI223" s="41"/>
      <c r="CJ223" s="41"/>
      <c r="CK223" s="41"/>
      <c r="CL223" s="41"/>
      <c r="CM223" s="41"/>
      <c r="CN223" s="41"/>
      <c r="CO223" s="41"/>
      <c r="CP223" s="41"/>
      <c r="CQ223" s="41"/>
      <c r="CR223" s="41"/>
      <c r="CS223" s="41"/>
      <c r="CT223" s="41"/>
      <c r="CU223" s="41"/>
      <c r="CV223" s="41"/>
      <c r="CW223" s="41"/>
      <c r="CX223" s="41"/>
      <c r="CY223" s="41"/>
      <c r="CZ223" s="41"/>
      <c r="DA223" s="41"/>
      <c r="DB223" s="41"/>
      <c r="DC223" s="41"/>
      <c r="DD223" s="41"/>
      <c r="DE223" s="41"/>
      <c r="DF223" s="41"/>
      <c r="DG223" s="41"/>
      <c r="DH223" s="41"/>
      <c r="DI223" s="41"/>
      <c r="DJ223" s="41"/>
      <c r="DK223" s="41"/>
      <c r="DL223" s="41"/>
      <c r="DM223" s="41"/>
      <c r="DN223" s="41"/>
      <c r="DO223" s="41"/>
      <c r="DP223" s="41"/>
      <c r="DQ223" s="41"/>
      <c r="DR223" s="41"/>
      <c r="DS223" s="41"/>
      <c r="DT223" s="41"/>
      <c r="DU223" s="41"/>
      <c r="DV223" s="41"/>
      <c r="DW223" s="41"/>
      <c r="DX223" s="41"/>
      <c r="DY223" s="41"/>
      <c r="DZ223" s="41"/>
      <c r="EA223" s="41"/>
      <c r="EB223" s="41"/>
      <c r="EC223" s="41"/>
      <c r="ED223" s="41"/>
      <c r="EE223" s="41"/>
      <c r="EF223" s="41"/>
      <c r="EG223" s="41"/>
      <c r="EH223" s="41"/>
      <c r="EI223" s="41"/>
      <c r="EJ223" s="41"/>
      <c r="EK223" s="41"/>
      <c r="EL223" s="41"/>
      <c r="EM223" s="41"/>
      <c r="EN223" s="41"/>
      <c r="EO223" s="41"/>
      <c r="EP223" s="41"/>
      <c r="EQ223" s="41"/>
      <c r="ER223" s="41"/>
      <c r="ES223" s="41"/>
      <c r="ET223" s="41"/>
      <c r="EU223" s="41"/>
      <c r="EV223" s="41"/>
      <c r="EW223" s="41"/>
      <c r="EX223" s="41"/>
      <c r="EY223" s="41"/>
      <c r="EZ223" s="41"/>
      <c r="FA223" s="41"/>
      <c r="FB223" s="41"/>
      <c r="FC223" s="41"/>
      <c r="FD223" s="41"/>
      <c r="FE223" s="41"/>
      <c r="FF223" s="41"/>
      <c r="FG223" s="41"/>
      <c r="FH223" s="41"/>
      <c r="FI223" s="41"/>
      <c r="FJ223" s="41"/>
      <c r="FK223" s="41"/>
      <c r="FL223" s="41"/>
      <c r="FM223" s="41"/>
      <c r="FN223" s="41"/>
      <c r="FO223" s="41"/>
      <c r="FP223" s="41"/>
      <c r="FQ223" s="41"/>
      <c r="FR223" s="41"/>
      <c r="FS223" s="41"/>
      <c r="FT223" s="41"/>
      <c r="FU223" s="41"/>
      <c r="FV223" s="41"/>
      <c r="FW223" s="41"/>
      <c r="FX223" s="41"/>
      <c r="FY223" s="41"/>
      <c r="FZ223" s="41"/>
      <c r="GA223" s="41"/>
      <c r="GB223" s="41"/>
      <c r="GC223" s="41"/>
      <c r="GD223" s="41"/>
      <c r="GE223" s="41"/>
      <c r="GF223" s="41"/>
      <c r="GG223" s="41"/>
      <c r="GH223" s="41"/>
      <c r="GI223" s="41"/>
      <c r="GJ223" s="41"/>
      <c r="GK223" s="41"/>
      <c r="GL223" s="41"/>
      <c r="GM223" s="41"/>
      <c r="GN223" s="41"/>
      <c r="GO223" s="41"/>
      <c r="GP223" s="41"/>
      <c r="GQ223" s="41"/>
      <c r="GR223" s="41"/>
      <c r="GS223" s="41"/>
      <c r="GT223" s="41"/>
      <c r="GU223" s="41"/>
      <c r="GV223" s="41"/>
      <c r="GW223" s="41"/>
      <c r="GX223" s="41"/>
      <c r="GY223" s="41"/>
      <c r="GZ223" s="41"/>
      <c r="HA223" s="41"/>
      <c r="HB223" s="41"/>
      <c r="HC223" s="41"/>
      <c r="HD223" s="41"/>
      <c r="HE223" s="41"/>
      <c r="HF223" s="41"/>
      <c r="HG223" s="41"/>
      <c r="HH223" s="41"/>
      <c r="HI223" s="41"/>
      <c r="HJ223" s="41"/>
      <c r="HK223" s="41"/>
      <c r="HL223" s="41"/>
      <c r="HM223" s="41"/>
      <c r="HN223" s="41"/>
      <c r="HO223" s="41"/>
      <c r="HP223" s="41"/>
      <c r="HQ223" s="41"/>
      <c r="HR223" s="41"/>
      <c r="HS223" s="41"/>
      <c r="HT223" s="41"/>
      <c r="HU223" s="41"/>
      <c r="HV223" s="41"/>
      <c r="HW223" s="41"/>
      <c r="HX223" s="41"/>
      <c r="HY223" s="41"/>
      <c r="HZ223" s="41"/>
      <c r="IA223" s="41"/>
      <c r="IB223" s="41"/>
      <c r="IC223" s="41"/>
      <c r="ID223" s="41"/>
      <c r="IE223" s="41"/>
      <c r="IF223" s="41"/>
      <c r="IG223" s="41"/>
      <c r="IH223" s="41"/>
      <c r="II223" s="41"/>
      <c r="IJ223" s="41"/>
      <c r="IK223" s="41"/>
      <c r="IL223" s="41"/>
      <c r="IM223" s="41"/>
      <c r="IN223" s="41"/>
      <c r="IO223" s="41"/>
      <c r="IP223" s="41"/>
      <c r="IQ223" s="41"/>
      <c r="IR223" s="41"/>
      <c r="IS223" s="41"/>
      <c r="IT223" s="41"/>
      <c r="IU223" s="41"/>
      <c r="IV223" s="41"/>
      <c r="IW223" s="41"/>
      <c r="IX223" s="41"/>
      <c r="IY223" s="41"/>
      <c r="IZ223" s="41"/>
      <c r="JA223" s="41"/>
      <c r="JB223" s="41"/>
      <c r="JC223" s="41"/>
      <c r="JD223" s="41"/>
      <c r="JE223" s="41"/>
      <c r="JF223" s="41"/>
      <c r="JG223" s="41"/>
      <c r="JH223" s="41"/>
      <c r="JI223" s="41"/>
      <c r="JJ223" s="41"/>
      <c r="JK223" s="41"/>
      <c r="JL223" s="41"/>
      <c r="JM223" s="41"/>
      <c r="JN223" s="41"/>
    </row>
    <row r="224" spans="1:274" s="130" customFormat="1" ht="42.75" customHeight="1" x14ac:dyDescent="0.4">
      <c r="A224" s="223">
        <v>199</v>
      </c>
      <c r="B224" s="227" t="s">
        <v>829</v>
      </c>
      <c r="C224" s="224">
        <v>81161712</v>
      </c>
      <c r="D224" s="126" t="s">
        <v>807</v>
      </c>
      <c r="E224" s="227" t="s">
        <v>125</v>
      </c>
      <c r="F224" s="224">
        <v>1</v>
      </c>
      <c r="G224" s="225" t="s">
        <v>800</v>
      </c>
      <c r="H224" s="138">
        <v>9</v>
      </c>
      <c r="I224" s="58" t="s">
        <v>140</v>
      </c>
      <c r="J224" s="227" t="s">
        <v>1557</v>
      </c>
      <c r="K224" s="224" t="s">
        <v>108</v>
      </c>
      <c r="L224" s="55">
        <v>350000000</v>
      </c>
      <c r="M224" s="55">
        <v>350000000</v>
      </c>
      <c r="N224" s="227" t="s">
        <v>81</v>
      </c>
      <c r="O224" s="227" t="s">
        <v>56</v>
      </c>
      <c r="P224" s="44" t="s">
        <v>61</v>
      </c>
      <c r="Q224" s="41"/>
      <c r="R224" s="560"/>
      <c r="S224" s="163"/>
      <c r="T224" s="96"/>
      <c r="U224" s="96"/>
      <c r="V224" s="96"/>
      <c r="W224" s="96"/>
      <c r="X224" s="96"/>
      <c r="Y224" s="92">
        <f t="shared" si="6"/>
        <v>0</v>
      </c>
      <c r="Z224" s="92">
        <v>0</v>
      </c>
      <c r="AA224" s="96"/>
      <c r="AB224" s="96"/>
      <c r="AC224" s="96"/>
      <c r="AD224" s="96"/>
      <c r="AE224" s="96"/>
      <c r="AF224" s="96"/>
      <c r="AG224" s="96"/>
      <c r="AH224" s="96"/>
      <c r="AI224" s="96"/>
      <c r="AJ224" s="96"/>
      <c r="AK224" s="96"/>
      <c r="AL224" s="162"/>
      <c r="AM224" s="156"/>
      <c r="AN224" s="96"/>
      <c r="AO224" s="96"/>
      <c r="AP224" s="96"/>
      <c r="AQ224" s="96"/>
      <c r="AR224" s="96"/>
      <c r="AS224" s="96"/>
      <c r="AT224" s="96"/>
      <c r="AU224" s="96"/>
      <c r="AV224" s="96"/>
      <c r="AW224" s="96"/>
      <c r="AX224" s="96"/>
      <c r="AY224" s="96"/>
      <c r="AZ224" s="96"/>
      <c r="BA224" s="96"/>
      <c r="BB224" s="41"/>
      <c r="BC224" s="41"/>
      <c r="BD224" s="41"/>
      <c r="BE224" s="41"/>
      <c r="BF224" s="41"/>
      <c r="BG224" s="41"/>
      <c r="BH224" s="41"/>
      <c r="BI224" s="41"/>
      <c r="BJ224" s="41"/>
      <c r="BK224" s="41"/>
      <c r="BL224" s="41"/>
      <c r="BM224" s="41"/>
      <c r="BN224" s="41"/>
      <c r="BO224" s="41"/>
      <c r="BP224" s="41"/>
      <c r="BQ224" s="41"/>
      <c r="BR224" s="41"/>
      <c r="BS224" s="41"/>
      <c r="BT224" s="41"/>
      <c r="BU224" s="41"/>
      <c r="BV224" s="41"/>
      <c r="BW224" s="41"/>
      <c r="BX224" s="41"/>
      <c r="BY224" s="41"/>
      <c r="BZ224" s="41"/>
      <c r="CA224" s="41"/>
      <c r="CB224" s="41"/>
      <c r="CC224" s="41"/>
      <c r="CD224" s="41"/>
      <c r="CE224" s="41"/>
      <c r="CF224" s="41"/>
      <c r="CG224" s="41"/>
      <c r="CH224" s="41"/>
      <c r="CI224" s="41"/>
      <c r="CJ224" s="41"/>
      <c r="CK224" s="41"/>
      <c r="CL224" s="41"/>
      <c r="CM224" s="41"/>
      <c r="CN224" s="41"/>
      <c r="CO224" s="41"/>
      <c r="CP224" s="41"/>
      <c r="CQ224" s="41"/>
      <c r="CR224" s="41"/>
      <c r="CS224" s="41"/>
      <c r="CT224" s="41"/>
      <c r="CU224" s="41"/>
      <c r="CV224" s="41"/>
      <c r="CW224" s="41"/>
      <c r="CX224" s="41"/>
      <c r="CY224" s="41"/>
      <c r="CZ224" s="41"/>
      <c r="DA224" s="41"/>
      <c r="DB224" s="41"/>
      <c r="DC224" s="41"/>
      <c r="DD224" s="41"/>
      <c r="DE224" s="41"/>
      <c r="DF224" s="41"/>
      <c r="DG224" s="41"/>
      <c r="DH224" s="41"/>
      <c r="DI224" s="41"/>
      <c r="DJ224" s="41"/>
      <c r="DK224" s="41"/>
      <c r="DL224" s="41"/>
      <c r="DM224" s="41"/>
      <c r="DN224" s="41"/>
      <c r="DO224" s="41"/>
      <c r="DP224" s="41"/>
      <c r="DQ224" s="41"/>
      <c r="DR224" s="41"/>
      <c r="DS224" s="41"/>
      <c r="DT224" s="41"/>
      <c r="DU224" s="41"/>
      <c r="DV224" s="41"/>
      <c r="DW224" s="41"/>
      <c r="DX224" s="41"/>
      <c r="DY224" s="41"/>
      <c r="DZ224" s="41"/>
      <c r="EA224" s="41"/>
      <c r="EB224" s="41"/>
      <c r="EC224" s="41"/>
      <c r="ED224" s="41"/>
      <c r="EE224" s="41"/>
      <c r="EF224" s="41"/>
      <c r="EG224" s="41"/>
      <c r="EH224" s="41"/>
      <c r="EI224" s="41"/>
      <c r="EJ224" s="41"/>
      <c r="EK224" s="41"/>
      <c r="EL224" s="41"/>
      <c r="EM224" s="41"/>
      <c r="EN224" s="41"/>
      <c r="EO224" s="41"/>
      <c r="EP224" s="41"/>
      <c r="EQ224" s="41"/>
      <c r="ER224" s="41"/>
      <c r="ES224" s="41"/>
      <c r="ET224" s="41"/>
      <c r="EU224" s="41"/>
      <c r="EV224" s="41"/>
      <c r="EW224" s="41"/>
      <c r="EX224" s="41"/>
      <c r="EY224" s="41"/>
      <c r="EZ224" s="41"/>
      <c r="FA224" s="41"/>
      <c r="FB224" s="41"/>
      <c r="FC224" s="41"/>
      <c r="FD224" s="41"/>
      <c r="FE224" s="41"/>
      <c r="FF224" s="41"/>
      <c r="FG224" s="41"/>
      <c r="FH224" s="41"/>
      <c r="FI224" s="41"/>
      <c r="FJ224" s="41"/>
      <c r="FK224" s="41"/>
      <c r="FL224" s="41"/>
      <c r="FM224" s="41"/>
      <c r="FN224" s="41"/>
      <c r="FO224" s="41"/>
      <c r="FP224" s="41"/>
      <c r="FQ224" s="41"/>
      <c r="FR224" s="41"/>
      <c r="FS224" s="41"/>
      <c r="FT224" s="41"/>
      <c r="FU224" s="41"/>
      <c r="FV224" s="41"/>
      <c r="FW224" s="41"/>
      <c r="FX224" s="41"/>
      <c r="FY224" s="41"/>
      <c r="FZ224" s="41"/>
      <c r="GA224" s="41"/>
      <c r="GB224" s="41"/>
      <c r="GC224" s="41"/>
      <c r="GD224" s="41"/>
      <c r="GE224" s="41"/>
      <c r="GF224" s="41"/>
      <c r="GG224" s="41"/>
      <c r="GH224" s="41"/>
      <c r="GI224" s="41"/>
      <c r="GJ224" s="41"/>
      <c r="GK224" s="41"/>
      <c r="GL224" s="41"/>
      <c r="GM224" s="41"/>
      <c r="GN224" s="41"/>
      <c r="GO224" s="41"/>
      <c r="GP224" s="41"/>
      <c r="GQ224" s="41"/>
      <c r="GR224" s="41"/>
      <c r="GS224" s="41"/>
      <c r="GT224" s="41"/>
      <c r="GU224" s="41"/>
      <c r="GV224" s="41"/>
      <c r="GW224" s="41"/>
      <c r="GX224" s="41"/>
      <c r="GY224" s="41"/>
      <c r="GZ224" s="41"/>
      <c r="HA224" s="41"/>
      <c r="HB224" s="41"/>
      <c r="HC224" s="41"/>
      <c r="HD224" s="41"/>
      <c r="HE224" s="41"/>
      <c r="HF224" s="41"/>
      <c r="HG224" s="41"/>
      <c r="HH224" s="41"/>
      <c r="HI224" s="41"/>
      <c r="HJ224" s="41"/>
      <c r="HK224" s="41"/>
      <c r="HL224" s="41"/>
      <c r="HM224" s="41"/>
      <c r="HN224" s="41"/>
      <c r="HO224" s="41"/>
      <c r="HP224" s="41"/>
      <c r="HQ224" s="41"/>
      <c r="HR224" s="41"/>
      <c r="HS224" s="41"/>
      <c r="HT224" s="41"/>
      <c r="HU224" s="41"/>
      <c r="HV224" s="41"/>
      <c r="HW224" s="41"/>
      <c r="HX224" s="41"/>
      <c r="HY224" s="41"/>
      <c r="HZ224" s="41"/>
      <c r="IA224" s="41"/>
      <c r="IB224" s="41"/>
      <c r="IC224" s="41"/>
      <c r="ID224" s="41"/>
      <c r="IE224" s="41"/>
      <c r="IF224" s="41"/>
      <c r="IG224" s="41"/>
      <c r="IH224" s="41"/>
      <c r="II224" s="41"/>
      <c r="IJ224" s="41"/>
      <c r="IK224" s="41"/>
      <c r="IL224" s="41"/>
      <c r="IM224" s="41"/>
      <c r="IN224" s="41"/>
      <c r="IO224" s="41"/>
      <c r="IP224" s="41"/>
      <c r="IQ224" s="41"/>
      <c r="IR224" s="41"/>
      <c r="IS224" s="41"/>
      <c r="IT224" s="41"/>
      <c r="IU224" s="41"/>
      <c r="IV224" s="41"/>
      <c r="IW224" s="41"/>
      <c r="IX224" s="41"/>
      <c r="IY224" s="41"/>
      <c r="IZ224" s="41"/>
      <c r="JA224" s="41"/>
      <c r="JB224" s="41"/>
      <c r="JC224" s="41"/>
      <c r="JD224" s="41"/>
      <c r="JE224" s="41"/>
      <c r="JF224" s="41"/>
      <c r="JG224" s="41"/>
      <c r="JH224" s="41"/>
      <c r="JI224" s="41"/>
      <c r="JJ224" s="41"/>
      <c r="JK224" s="41"/>
      <c r="JL224" s="41"/>
      <c r="JM224" s="41"/>
      <c r="JN224" s="41"/>
    </row>
    <row r="225" spans="1:274" s="130" customFormat="1" ht="42.75" customHeight="1" x14ac:dyDescent="0.4">
      <c r="A225" s="223">
        <v>201</v>
      </c>
      <c r="B225" s="227" t="s">
        <v>829</v>
      </c>
      <c r="C225" s="224">
        <v>43222815</v>
      </c>
      <c r="D225" s="126" t="s">
        <v>1329</v>
      </c>
      <c r="E225" s="227" t="s">
        <v>125</v>
      </c>
      <c r="F225" s="224">
        <v>1</v>
      </c>
      <c r="G225" s="225" t="s">
        <v>800</v>
      </c>
      <c r="H225" s="138">
        <v>2</v>
      </c>
      <c r="I225" s="58" t="s">
        <v>140</v>
      </c>
      <c r="J225" s="227" t="s">
        <v>1557</v>
      </c>
      <c r="K225" s="224" t="s">
        <v>108</v>
      </c>
      <c r="L225" s="55">
        <v>347500000</v>
      </c>
      <c r="M225" s="55">
        <v>347500000</v>
      </c>
      <c r="N225" s="227" t="s">
        <v>81</v>
      </c>
      <c r="O225" s="227" t="s">
        <v>56</v>
      </c>
      <c r="P225" s="44" t="s">
        <v>61</v>
      </c>
      <c r="Q225" s="41"/>
      <c r="R225" s="560"/>
      <c r="S225" s="163"/>
      <c r="T225" s="96"/>
      <c r="U225" s="96"/>
      <c r="V225" s="96"/>
      <c r="W225" s="96"/>
      <c r="X225" s="96"/>
      <c r="Y225" s="92">
        <f t="shared" si="6"/>
        <v>0</v>
      </c>
      <c r="Z225" s="92">
        <v>0</v>
      </c>
      <c r="AA225" s="96"/>
      <c r="AB225" s="96"/>
      <c r="AC225" s="96"/>
      <c r="AD225" s="96"/>
      <c r="AE225" s="96"/>
      <c r="AF225" s="96"/>
      <c r="AG225" s="96"/>
      <c r="AH225" s="96"/>
      <c r="AI225" s="96"/>
      <c r="AJ225" s="96"/>
      <c r="AK225" s="96"/>
      <c r="AL225" s="162"/>
      <c r="AM225" s="156"/>
      <c r="AN225" s="96"/>
      <c r="AO225" s="96"/>
      <c r="AP225" s="96"/>
      <c r="AQ225" s="96"/>
      <c r="AR225" s="96"/>
      <c r="AS225" s="96"/>
      <c r="AT225" s="96"/>
      <c r="AU225" s="96"/>
      <c r="AV225" s="96"/>
      <c r="AW225" s="96"/>
      <c r="AX225" s="96"/>
      <c r="AY225" s="96"/>
      <c r="AZ225" s="96"/>
      <c r="BA225" s="96"/>
      <c r="BB225" s="41"/>
      <c r="BC225" s="41"/>
      <c r="BD225" s="41"/>
      <c r="BE225" s="41"/>
      <c r="BF225" s="41"/>
      <c r="BG225" s="41"/>
      <c r="BH225" s="41"/>
      <c r="BI225" s="41"/>
      <c r="BJ225" s="41"/>
      <c r="BK225" s="41"/>
      <c r="BL225" s="41"/>
      <c r="BM225" s="41"/>
      <c r="BN225" s="41"/>
      <c r="BO225" s="41"/>
      <c r="BP225" s="41"/>
      <c r="BQ225" s="41"/>
      <c r="BR225" s="41"/>
      <c r="BS225" s="41"/>
      <c r="BT225" s="41"/>
      <c r="BU225" s="41"/>
      <c r="BV225" s="41"/>
      <c r="BW225" s="41"/>
      <c r="BX225" s="41"/>
      <c r="BY225" s="41"/>
      <c r="BZ225" s="41"/>
      <c r="CA225" s="41"/>
      <c r="CB225" s="41"/>
      <c r="CC225" s="41"/>
      <c r="CD225" s="41"/>
      <c r="CE225" s="41"/>
      <c r="CF225" s="41"/>
      <c r="CG225" s="41"/>
      <c r="CH225" s="41"/>
      <c r="CI225" s="41"/>
      <c r="CJ225" s="41"/>
      <c r="CK225" s="41"/>
      <c r="CL225" s="41"/>
      <c r="CM225" s="41"/>
      <c r="CN225" s="41"/>
      <c r="CO225" s="41"/>
      <c r="CP225" s="41"/>
      <c r="CQ225" s="41"/>
      <c r="CR225" s="41"/>
      <c r="CS225" s="41"/>
      <c r="CT225" s="41"/>
      <c r="CU225" s="41"/>
      <c r="CV225" s="41"/>
      <c r="CW225" s="41"/>
      <c r="CX225" s="41"/>
      <c r="CY225" s="41"/>
      <c r="CZ225" s="41"/>
      <c r="DA225" s="41"/>
      <c r="DB225" s="41"/>
      <c r="DC225" s="41"/>
      <c r="DD225" s="41"/>
      <c r="DE225" s="41"/>
      <c r="DF225" s="41"/>
      <c r="DG225" s="41"/>
      <c r="DH225" s="41"/>
      <c r="DI225" s="41"/>
      <c r="DJ225" s="41"/>
      <c r="DK225" s="41"/>
      <c r="DL225" s="41"/>
      <c r="DM225" s="41"/>
      <c r="DN225" s="41"/>
      <c r="DO225" s="41"/>
      <c r="DP225" s="41"/>
      <c r="DQ225" s="41"/>
      <c r="DR225" s="41"/>
      <c r="DS225" s="41"/>
      <c r="DT225" s="41"/>
      <c r="DU225" s="41"/>
      <c r="DV225" s="41"/>
      <c r="DW225" s="41"/>
      <c r="DX225" s="41"/>
      <c r="DY225" s="41"/>
      <c r="DZ225" s="41"/>
      <c r="EA225" s="41"/>
      <c r="EB225" s="41"/>
      <c r="EC225" s="41"/>
      <c r="ED225" s="41"/>
      <c r="EE225" s="41"/>
      <c r="EF225" s="41"/>
      <c r="EG225" s="41"/>
      <c r="EH225" s="41"/>
      <c r="EI225" s="41"/>
      <c r="EJ225" s="41"/>
      <c r="EK225" s="41"/>
      <c r="EL225" s="41"/>
      <c r="EM225" s="41"/>
      <c r="EN225" s="41"/>
      <c r="EO225" s="41"/>
      <c r="EP225" s="41"/>
      <c r="EQ225" s="41"/>
      <c r="ER225" s="41"/>
      <c r="ES225" s="41"/>
      <c r="ET225" s="41"/>
      <c r="EU225" s="41"/>
      <c r="EV225" s="41"/>
      <c r="EW225" s="41"/>
      <c r="EX225" s="41"/>
      <c r="EY225" s="41"/>
      <c r="EZ225" s="41"/>
      <c r="FA225" s="41"/>
      <c r="FB225" s="41"/>
      <c r="FC225" s="41"/>
      <c r="FD225" s="41"/>
      <c r="FE225" s="41"/>
      <c r="FF225" s="41"/>
      <c r="FG225" s="41"/>
      <c r="FH225" s="41"/>
      <c r="FI225" s="41"/>
      <c r="FJ225" s="41"/>
      <c r="FK225" s="41"/>
      <c r="FL225" s="41"/>
      <c r="FM225" s="41"/>
      <c r="FN225" s="41"/>
      <c r="FO225" s="41"/>
      <c r="FP225" s="41"/>
      <c r="FQ225" s="41"/>
      <c r="FR225" s="41"/>
      <c r="FS225" s="41"/>
      <c r="FT225" s="41"/>
      <c r="FU225" s="41"/>
      <c r="FV225" s="41"/>
      <c r="FW225" s="41"/>
      <c r="FX225" s="41"/>
      <c r="FY225" s="41"/>
      <c r="FZ225" s="41"/>
      <c r="GA225" s="41"/>
      <c r="GB225" s="41"/>
      <c r="GC225" s="41"/>
      <c r="GD225" s="41"/>
      <c r="GE225" s="41"/>
      <c r="GF225" s="41"/>
      <c r="GG225" s="41"/>
      <c r="GH225" s="41"/>
      <c r="GI225" s="41"/>
      <c r="GJ225" s="41"/>
      <c r="GK225" s="41"/>
      <c r="GL225" s="41"/>
      <c r="GM225" s="41"/>
      <c r="GN225" s="41"/>
      <c r="GO225" s="41"/>
      <c r="GP225" s="41"/>
      <c r="GQ225" s="41"/>
      <c r="GR225" s="41"/>
      <c r="GS225" s="41"/>
      <c r="GT225" s="41"/>
      <c r="GU225" s="41"/>
      <c r="GV225" s="41"/>
      <c r="GW225" s="41"/>
      <c r="GX225" s="41"/>
      <c r="GY225" s="41"/>
      <c r="GZ225" s="41"/>
      <c r="HA225" s="41"/>
      <c r="HB225" s="41"/>
      <c r="HC225" s="41"/>
      <c r="HD225" s="41"/>
      <c r="HE225" s="41"/>
      <c r="HF225" s="41"/>
      <c r="HG225" s="41"/>
      <c r="HH225" s="41"/>
      <c r="HI225" s="41"/>
      <c r="HJ225" s="41"/>
      <c r="HK225" s="41"/>
      <c r="HL225" s="41"/>
      <c r="HM225" s="41"/>
      <c r="HN225" s="41"/>
      <c r="HO225" s="41"/>
      <c r="HP225" s="41"/>
      <c r="HQ225" s="41"/>
      <c r="HR225" s="41"/>
      <c r="HS225" s="41"/>
      <c r="HT225" s="41"/>
      <c r="HU225" s="41"/>
      <c r="HV225" s="41"/>
      <c r="HW225" s="41"/>
      <c r="HX225" s="41"/>
      <c r="HY225" s="41"/>
      <c r="HZ225" s="41"/>
      <c r="IA225" s="41"/>
      <c r="IB225" s="41"/>
      <c r="IC225" s="41"/>
      <c r="ID225" s="41"/>
      <c r="IE225" s="41"/>
      <c r="IF225" s="41"/>
      <c r="IG225" s="41"/>
      <c r="IH225" s="41"/>
      <c r="II225" s="41"/>
      <c r="IJ225" s="41"/>
      <c r="IK225" s="41"/>
      <c r="IL225" s="41"/>
      <c r="IM225" s="41"/>
      <c r="IN225" s="41"/>
      <c r="IO225" s="41"/>
      <c r="IP225" s="41"/>
      <c r="IQ225" s="41"/>
      <c r="IR225" s="41"/>
      <c r="IS225" s="41"/>
      <c r="IT225" s="41"/>
      <c r="IU225" s="41"/>
      <c r="IV225" s="41"/>
      <c r="IW225" s="41"/>
      <c r="IX225" s="41"/>
      <c r="IY225" s="41"/>
      <c r="IZ225" s="41"/>
      <c r="JA225" s="41"/>
      <c r="JB225" s="41"/>
      <c r="JC225" s="41"/>
      <c r="JD225" s="41"/>
      <c r="JE225" s="41"/>
      <c r="JF225" s="41"/>
      <c r="JG225" s="41"/>
      <c r="JH225" s="41"/>
      <c r="JI225" s="41"/>
      <c r="JJ225" s="41"/>
      <c r="JK225" s="41"/>
      <c r="JL225" s="41"/>
      <c r="JM225" s="41"/>
      <c r="JN225" s="41"/>
    </row>
    <row r="226" spans="1:274" s="130" customFormat="1" ht="45" customHeight="1" x14ac:dyDescent="0.25">
      <c r="A226" s="223">
        <v>202</v>
      </c>
      <c r="B226" s="227" t="s">
        <v>829</v>
      </c>
      <c r="C226" s="224">
        <v>81100000</v>
      </c>
      <c r="D226" s="126" t="s">
        <v>808</v>
      </c>
      <c r="E226" s="227" t="s">
        <v>125</v>
      </c>
      <c r="F226" s="224">
        <v>1</v>
      </c>
      <c r="G226" s="225" t="s">
        <v>1767</v>
      </c>
      <c r="H226" s="138">
        <v>1</v>
      </c>
      <c r="I226" s="58" t="s">
        <v>801</v>
      </c>
      <c r="J226" s="227" t="s">
        <v>1557</v>
      </c>
      <c r="K226" s="224" t="s">
        <v>108</v>
      </c>
      <c r="L226" s="55">
        <v>3758641.7510000002</v>
      </c>
      <c r="M226" s="55">
        <v>3758641.75</v>
      </c>
      <c r="N226" s="227" t="s">
        <v>81</v>
      </c>
      <c r="O226" s="227" t="s">
        <v>56</v>
      </c>
      <c r="P226" s="44" t="s">
        <v>61</v>
      </c>
      <c r="Q226" s="41"/>
      <c r="R226" s="96"/>
      <c r="S226" s="163"/>
      <c r="T226" s="96"/>
      <c r="U226" s="96"/>
      <c r="V226" s="96"/>
      <c r="W226" s="96"/>
      <c r="X226" s="96"/>
      <c r="Y226" s="92">
        <f t="shared" si="6"/>
        <v>0</v>
      </c>
      <c r="Z226" s="92">
        <v>0</v>
      </c>
      <c r="AA226" s="96"/>
      <c r="AB226" s="96"/>
      <c r="AC226" s="96"/>
      <c r="AD226" s="96"/>
      <c r="AE226" s="96"/>
      <c r="AF226" s="96"/>
      <c r="AG226" s="96"/>
      <c r="AH226" s="96"/>
      <c r="AI226" s="96"/>
      <c r="AJ226" s="96"/>
      <c r="AK226" s="96"/>
      <c r="AL226" s="162"/>
      <c r="AM226" s="156"/>
      <c r="AN226" s="96"/>
      <c r="AO226" s="96"/>
      <c r="AP226" s="96"/>
      <c r="AQ226" s="96"/>
      <c r="AR226" s="96"/>
      <c r="AS226" s="96"/>
      <c r="AT226" s="96"/>
      <c r="AU226" s="96"/>
      <c r="AV226" s="96"/>
      <c r="AW226" s="96"/>
      <c r="AX226" s="96"/>
      <c r="AY226" s="96"/>
      <c r="AZ226" s="96"/>
      <c r="BA226" s="96"/>
      <c r="BB226" s="41"/>
      <c r="BC226" s="41"/>
      <c r="BD226" s="41"/>
      <c r="BE226" s="41"/>
      <c r="BF226" s="41"/>
      <c r="BG226" s="41"/>
      <c r="BH226" s="41"/>
      <c r="BI226" s="41"/>
      <c r="BJ226" s="41"/>
      <c r="BK226" s="41"/>
      <c r="BL226" s="41"/>
      <c r="BM226" s="41"/>
      <c r="BN226" s="41"/>
      <c r="BO226" s="41"/>
      <c r="BP226" s="41"/>
      <c r="BQ226" s="41"/>
      <c r="BR226" s="41"/>
      <c r="BS226" s="41"/>
      <c r="BT226" s="41"/>
      <c r="BU226" s="41"/>
      <c r="BV226" s="41"/>
      <c r="BW226" s="41"/>
      <c r="BX226" s="41"/>
      <c r="BY226" s="41"/>
      <c r="BZ226" s="41"/>
      <c r="CA226" s="41"/>
      <c r="CB226" s="41"/>
      <c r="CC226" s="41"/>
      <c r="CD226" s="41"/>
      <c r="CE226" s="41"/>
      <c r="CF226" s="41"/>
      <c r="CG226" s="41"/>
      <c r="CH226" s="41"/>
      <c r="CI226" s="41"/>
      <c r="CJ226" s="41"/>
      <c r="CK226" s="41"/>
      <c r="CL226" s="41"/>
      <c r="CM226" s="41"/>
      <c r="CN226" s="41"/>
      <c r="CO226" s="41"/>
      <c r="CP226" s="41"/>
      <c r="CQ226" s="41"/>
      <c r="CR226" s="41"/>
      <c r="CS226" s="41"/>
      <c r="CT226" s="41"/>
      <c r="CU226" s="41"/>
      <c r="CV226" s="41"/>
      <c r="CW226" s="41"/>
      <c r="CX226" s="41"/>
      <c r="CY226" s="41"/>
      <c r="CZ226" s="41"/>
      <c r="DA226" s="41"/>
      <c r="DB226" s="41"/>
      <c r="DC226" s="41"/>
      <c r="DD226" s="41"/>
      <c r="DE226" s="41"/>
      <c r="DF226" s="41"/>
      <c r="DG226" s="41"/>
      <c r="DH226" s="41"/>
      <c r="DI226" s="41"/>
      <c r="DJ226" s="41"/>
      <c r="DK226" s="41"/>
      <c r="DL226" s="41"/>
      <c r="DM226" s="41"/>
      <c r="DN226" s="41"/>
      <c r="DO226" s="41"/>
      <c r="DP226" s="41"/>
      <c r="DQ226" s="41"/>
      <c r="DR226" s="41"/>
      <c r="DS226" s="41"/>
      <c r="DT226" s="41"/>
      <c r="DU226" s="41"/>
      <c r="DV226" s="41"/>
      <c r="DW226" s="41"/>
      <c r="DX226" s="41"/>
      <c r="DY226" s="41"/>
      <c r="DZ226" s="41"/>
      <c r="EA226" s="41"/>
      <c r="EB226" s="41"/>
      <c r="EC226" s="41"/>
      <c r="ED226" s="41"/>
      <c r="EE226" s="41"/>
      <c r="EF226" s="41"/>
      <c r="EG226" s="41"/>
      <c r="EH226" s="41"/>
      <c r="EI226" s="41"/>
      <c r="EJ226" s="41"/>
      <c r="EK226" s="41"/>
      <c r="EL226" s="41"/>
      <c r="EM226" s="41"/>
      <c r="EN226" s="41"/>
      <c r="EO226" s="41"/>
      <c r="EP226" s="41"/>
      <c r="EQ226" s="41"/>
      <c r="ER226" s="41"/>
      <c r="ES226" s="41"/>
      <c r="ET226" s="41"/>
      <c r="EU226" s="41"/>
      <c r="EV226" s="41"/>
      <c r="EW226" s="41"/>
      <c r="EX226" s="41"/>
      <c r="EY226" s="41"/>
      <c r="EZ226" s="41"/>
      <c r="FA226" s="41"/>
      <c r="FB226" s="41"/>
      <c r="FC226" s="41"/>
      <c r="FD226" s="41"/>
      <c r="FE226" s="41"/>
      <c r="FF226" s="41"/>
      <c r="FG226" s="41"/>
      <c r="FH226" s="41"/>
      <c r="FI226" s="41"/>
      <c r="FJ226" s="41"/>
      <c r="FK226" s="41"/>
      <c r="FL226" s="41"/>
      <c r="FM226" s="41"/>
      <c r="FN226" s="41"/>
      <c r="FO226" s="41"/>
      <c r="FP226" s="41"/>
      <c r="FQ226" s="41"/>
      <c r="FR226" s="41"/>
      <c r="FS226" s="41"/>
      <c r="FT226" s="41"/>
      <c r="FU226" s="41"/>
      <c r="FV226" s="41"/>
      <c r="FW226" s="41"/>
      <c r="FX226" s="41"/>
      <c r="FY226" s="41"/>
      <c r="FZ226" s="41"/>
      <c r="GA226" s="41"/>
      <c r="GB226" s="41"/>
      <c r="GC226" s="41"/>
      <c r="GD226" s="41"/>
      <c r="GE226" s="41"/>
      <c r="GF226" s="41"/>
      <c r="GG226" s="41"/>
      <c r="GH226" s="41"/>
      <c r="GI226" s="41"/>
      <c r="GJ226" s="41"/>
      <c r="GK226" s="41"/>
      <c r="GL226" s="41"/>
      <c r="GM226" s="41"/>
      <c r="GN226" s="41"/>
      <c r="GO226" s="41"/>
      <c r="GP226" s="41"/>
      <c r="GQ226" s="41"/>
      <c r="GR226" s="41"/>
      <c r="GS226" s="41"/>
      <c r="GT226" s="41"/>
      <c r="GU226" s="41"/>
      <c r="GV226" s="41"/>
      <c r="GW226" s="41"/>
      <c r="GX226" s="41"/>
      <c r="GY226" s="41"/>
      <c r="GZ226" s="41"/>
      <c r="HA226" s="41"/>
      <c r="HB226" s="41"/>
      <c r="HC226" s="41"/>
      <c r="HD226" s="41"/>
      <c r="HE226" s="41"/>
      <c r="HF226" s="41"/>
      <c r="HG226" s="41"/>
      <c r="HH226" s="41"/>
      <c r="HI226" s="41"/>
      <c r="HJ226" s="41"/>
      <c r="HK226" s="41"/>
      <c r="HL226" s="41"/>
      <c r="HM226" s="41"/>
      <c r="HN226" s="41"/>
      <c r="HO226" s="41"/>
      <c r="HP226" s="41"/>
      <c r="HQ226" s="41"/>
      <c r="HR226" s="41"/>
      <c r="HS226" s="41"/>
      <c r="HT226" s="41"/>
      <c r="HU226" s="41"/>
      <c r="HV226" s="41"/>
      <c r="HW226" s="41"/>
      <c r="HX226" s="41"/>
      <c r="HY226" s="41"/>
      <c r="HZ226" s="41"/>
      <c r="IA226" s="41"/>
      <c r="IB226" s="41"/>
      <c r="IC226" s="41"/>
      <c r="ID226" s="41"/>
      <c r="IE226" s="41"/>
      <c r="IF226" s="41"/>
      <c r="IG226" s="41"/>
      <c r="IH226" s="41"/>
      <c r="II226" s="41"/>
      <c r="IJ226" s="41"/>
      <c r="IK226" s="41"/>
      <c r="IL226" s="41"/>
      <c r="IM226" s="41"/>
      <c r="IN226" s="41"/>
      <c r="IO226" s="41"/>
      <c r="IP226" s="41"/>
      <c r="IQ226" s="41"/>
      <c r="IR226" s="41"/>
      <c r="IS226" s="41"/>
      <c r="IT226" s="41"/>
      <c r="IU226" s="41"/>
      <c r="IV226" s="41"/>
      <c r="IW226" s="41"/>
      <c r="IX226" s="41"/>
      <c r="IY226" s="41"/>
      <c r="IZ226" s="41"/>
      <c r="JA226" s="41"/>
      <c r="JB226" s="41"/>
      <c r="JC226" s="41"/>
      <c r="JD226" s="41"/>
      <c r="JE226" s="41"/>
      <c r="JF226" s="41"/>
      <c r="JG226" s="41"/>
      <c r="JH226" s="41"/>
      <c r="JI226" s="41"/>
      <c r="JJ226" s="41"/>
      <c r="JK226" s="41"/>
      <c r="JL226" s="41"/>
      <c r="JM226" s="41"/>
      <c r="JN226" s="41"/>
    </row>
    <row r="227" spans="1:274" s="130" customFormat="1" ht="45" customHeight="1" x14ac:dyDescent="0.25">
      <c r="A227" s="223">
        <v>203</v>
      </c>
      <c r="B227" s="227" t="s">
        <v>829</v>
      </c>
      <c r="C227" s="224">
        <v>81112501</v>
      </c>
      <c r="D227" s="126" t="s">
        <v>809</v>
      </c>
      <c r="E227" s="227" t="s">
        <v>125</v>
      </c>
      <c r="F227" s="224">
        <v>1</v>
      </c>
      <c r="G227" s="225" t="s">
        <v>163</v>
      </c>
      <c r="H227" s="138">
        <v>1</v>
      </c>
      <c r="I227" s="58" t="s">
        <v>140</v>
      </c>
      <c r="J227" s="227" t="s">
        <v>1557</v>
      </c>
      <c r="K227" s="224" t="s">
        <v>108</v>
      </c>
      <c r="L227" s="55">
        <v>25885394.849999998</v>
      </c>
      <c r="M227" s="55">
        <v>25885394.849999998</v>
      </c>
      <c r="N227" s="227" t="s">
        <v>81</v>
      </c>
      <c r="O227" s="227" t="s">
        <v>56</v>
      </c>
      <c r="P227" s="44" t="s">
        <v>61</v>
      </c>
      <c r="Q227" s="41"/>
      <c r="R227" s="96"/>
      <c r="S227" s="163"/>
      <c r="T227" s="96"/>
      <c r="U227" s="96"/>
      <c r="V227" s="96"/>
      <c r="W227" s="96"/>
      <c r="X227" s="96"/>
      <c r="Y227" s="92">
        <f t="shared" si="6"/>
        <v>0</v>
      </c>
      <c r="Z227" s="92">
        <v>0</v>
      </c>
      <c r="AA227" s="96"/>
      <c r="AB227" s="96"/>
      <c r="AC227" s="96"/>
      <c r="AD227" s="96"/>
      <c r="AE227" s="96"/>
      <c r="AF227" s="96"/>
      <c r="AG227" s="96"/>
      <c r="AH227" s="96"/>
      <c r="AI227" s="96"/>
      <c r="AJ227" s="96"/>
      <c r="AK227" s="96"/>
      <c r="AL227" s="162"/>
      <c r="AM227" s="156"/>
      <c r="AN227" s="96"/>
      <c r="AO227" s="96"/>
      <c r="AP227" s="96"/>
      <c r="AQ227" s="96"/>
      <c r="AR227" s="96"/>
      <c r="AS227" s="96"/>
      <c r="AT227" s="96"/>
      <c r="AU227" s="96"/>
      <c r="AV227" s="96"/>
      <c r="AW227" s="96"/>
      <c r="AX227" s="96"/>
      <c r="AY227" s="96"/>
      <c r="AZ227" s="96"/>
      <c r="BA227" s="96"/>
      <c r="BB227" s="41"/>
      <c r="BC227" s="41"/>
      <c r="BD227" s="41"/>
      <c r="BE227" s="41"/>
      <c r="BF227" s="41"/>
      <c r="BG227" s="41"/>
      <c r="BH227" s="41"/>
      <c r="BI227" s="41"/>
      <c r="BJ227" s="41"/>
      <c r="BK227" s="41"/>
      <c r="BL227" s="41"/>
      <c r="BM227" s="41"/>
      <c r="BN227" s="41"/>
      <c r="BO227" s="41"/>
      <c r="BP227" s="41"/>
      <c r="BQ227" s="41"/>
      <c r="BR227" s="41"/>
      <c r="BS227" s="41"/>
      <c r="BT227" s="41"/>
      <c r="BU227" s="41"/>
      <c r="BV227" s="41"/>
      <c r="BW227" s="41"/>
      <c r="BX227" s="41"/>
      <c r="BY227" s="41"/>
      <c r="BZ227" s="41"/>
      <c r="CA227" s="41"/>
      <c r="CB227" s="41"/>
      <c r="CC227" s="41"/>
      <c r="CD227" s="41"/>
      <c r="CE227" s="41"/>
      <c r="CF227" s="41"/>
      <c r="CG227" s="41"/>
      <c r="CH227" s="41"/>
      <c r="CI227" s="41"/>
      <c r="CJ227" s="41"/>
      <c r="CK227" s="41"/>
      <c r="CL227" s="41"/>
      <c r="CM227" s="41"/>
      <c r="CN227" s="41"/>
      <c r="CO227" s="41"/>
      <c r="CP227" s="41"/>
      <c r="CQ227" s="41"/>
      <c r="CR227" s="41"/>
      <c r="CS227" s="41"/>
      <c r="CT227" s="41"/>
      <c r="CU227" s="41"/>
      <c r="CV227" s="41"/>
      <c r="CW227" s="41"/>
      <c r="CX227" s="41"/>
      <c r="CY227" s="41"/>
      <c r="CZ227" s="41"/>
      <c r="DA227" s="41"/>
      <c r="DB227" s="41"/>
      <c r="DC227" s="41"/>
      <c r="DD227" s="41"/>
      <c r="DE227" s="41"/>
      <c r="DF227" s="41"/>
      <c r="DG227" s="41"/>
      <c r="DH227" s="41"/>
      <c r="DI227" s="41"/>
      <c r="DJ227" s="41"/>
      <c r="DK227" s="41"/>
      <c r="DL227" s="41"/>
      <c r="DM227" s="41"/>
      <c r="DN227" s="41"/>
      <c r="DO227" s="41"/>
      <c r="DP227" s="41"/>
      <c r="DQ227" s="41"/>
      <c r="DR227" s="41"/>
      <c r="DS227" s="41"/>
      <c r="DT227" s="41"/>
      <c r="DU227" s="41"/>
      <c r="DV227" s="41"/>
      <c r="DW227" s="41"/>
      <c r="DX227" s="41"/>
      <c r="DY227" s="41"/>
      <c r="DZ227" s="41"/>
      <c r="EA227" s="41"/>
      <c r="EB227" s="41"/>
      <c r="EC227" s="41"/>
      <c r="ED227" s="41"/>
      <c r="EE227" s="41"/>
      <c r="EF227" s="41"/>
      <c r="EG227" s="41"/>
      <c r="EH227" s="41"/>
      <c r="EI227" s="41"/>
      <c r="EJ227" s="41"/>
      <c r="EK227" s="41"/>
      <c r="EL227" s="41"/>
      <c r="EM227" s="41"/>
      <c r="EN227" s="41"/>
      <c r="EO227" s="41"/>
      <c r="EP227" s="41"/>
      <c r="EQ227" s="41"/>
      <c r="ER227" s="41"/>
      <c r="ES227" s="41"/>
      <c r="ET227" s="41"/>
      <c r="EU227" s="41"/>
      <c r="EV227" s="41"/>
      <c r="EW227" s="41"/>
      <c r="EX227" s="41"/>
      <c r="EY227" s="41"/>
      <c r="EZ227" s="41"/>
      <c r="FA227" s="41"/>
      <c r="FB227" s="41"/>
      <c r="FC227" s="41"/>
      <c r="FD227" s="41"/>
      <c r="FE227" s="41"/>
      <c r="FF227" s="41"/>
      <c r="FG227" s="41"/>
      <c r="FH227" s="41"/>
      <c r="FI227" s="41"/>
      <c r="FJ227" s="41"/>
      <c r="FK227" s="41"/>
      <c r="FL227" s="41"/>
      <c r="FM227" s="41"/>
      <c r="FN227" s="41"/>
      <c r="FO227" s="41"/>
      <c r="FP227" s="41"/>
      <c r="FQ227" s="41"/>
      <c r="FR227" s="41"/>
      <c r="FS227" s="41"/>
      <c r="FT227" s="41"/>
      <c r="FU227" s="41"/>
      <c r="FV227" s="41"/>
      <c r="FW227" s="41"/>
      <c r="FX227" s="41"/>
      <c r="FY227" s="41"/>
      <c r="FZ227" s="41"/>
      <c r="GA227" s="41"/>
      <c r="GB227" s="41"/>
      <c r="GC227" s="41"/>
      <c r="GD227" s="41"/>
      <c r="GE227" s="41"/>
      <c r="GF227" s="41"/>
      <c r="GG227" s="41"/>
      <c r="GH227" s="41"/>
      <c r="GI227" s="41"/>
      <c r="GJ227" s="41"/>
      <c r="GK227" s="41"/>
      <c r="GL227" s="41"/>
      <c r="GM227" s="41"/>
      <c r="GN227" s="41"/>
      <c r="GO227" s="41"/>
      <c r="GP227" s="41"/>
      <c r="GQ227" s="41"/>
      <c r="GR227" s="41"/>
      <c r="GS227" s="41"/>
      <c r="GT227" s="41"/>
      <c r="GU227" s="41"/>
      <c r="GV227" s="41"/>
      <c r="GW227" s="41"/>
      <c r="GX227" s="41"/>
      <c r="GY227" s="41"/>
      <c r="GZ227" s="41"/>
      <c r="HA227" s="41"/>
      <c r="HB227" s="41"/>
      <c r="HC227" s="41"/>
      <c r="HD227" s="41"/>
      <c r="HE227" s="41"/>
      <c r="HF227" s="41"/>
      <c r="HG227" s="41"/>
      <c r="HH227" s="41"/>
      <c r="HI227" s="41"/>
      <c r="HJ227" s="41"/>
      <c r="HK227" s="41"/>
      <c r="HL227" s="41"/>
      <c r="HM227" s="41"/>
      <c r="HN227" s="41"/>
      <c r="HO227" s="41"/>
      <c r="HP227" s="41"/>
      <c r="HQ227" s="41"/>
      <c r="HR227" s="41"/>
      <c r="HS227" s="41"/>
      <c r="HT227" s="41"/>
      <c r="HU227" s="41"/>
      <c r="HV227" s="41"/>
      <c r="HW227" s="41"/>
      <c r="HX227" s="41"/>
      <c r="HY227" s="41"/>
      <c r="HZ227" s="41"/>
      <c r="IA227" s="41"/>
      <c r="IB227" s="41"/>
      <c r="IC227" s="41"/>
      <c r="ID227" s="41"/>
      <c r="IE227" s="41"/>
      <c r="IF227" s="41"/>
      <c r="IG227" s="41"/>
      <c r="IH227" s="41"/>
      <c r="II227" s="41"/>
      <c r="IJ227" s="41"/>
      <c r="IK227" s="41"/>
      <c r="IL227" s="41"/>
      <c r="IM227" s="41"/>
      <c r="IN227" s="41"/>
      <c r="IO227" s="41"/>
      <c r="IP227" s="41"/>
      <c r="IQ227" s="41"/>
      <c r="IR227" s="41"/>
      <c r="IS227" s="41"/>
      <c r="IT227" s="41"/>
      <c r="IU227" s="41"/>
      <c r="IV227" s="41"/>
      <c r="IW227" s="41"/>
      <c r="IX227" s="41"/>
      <c r="IY227" s="41"/>
      <c r="IZ227" s="41"/>
      <c r="JA227" s="41"/>
      <c r="JB227" s="41"/>
      <c r="JC227" s="41"/>
      <c r="JD227" s="41"/>
      <c r="JE227" s="41"/>
      <c r="JF227" s="41"/>
      <c r="JG227" s="41"/>
      <c r="JH227" s="41"/>
      <c r="JI227" s="41"/>
      <c r="JJ227" s="41"/>
      <c r="JK227" s="41"/>
      <c r="JL227" s="41"/>
      <c r="JM227" s="41"/>
      <c r="JN227" s="41"/>
    </row>
    <row r="228" spans="1:274" s="130" customFormat="1" ht="78" customHeight="1" x14ac:dyDescent="0.25">
      <c r="A228" s="223">
        <v>204</v>
      </c>
      <c r="B228" s="227" t="s">
        <v>829</v>
      </c>
      <c r="C228" s="224">
        <v>81112501</v>
      </c>
      <c r="D228" s="126" t="s">
        <v>810</v>
      </c>
      <c r="E228" s="227" t="s">
        <v>125</v>
      </c>
      <c r="F228" s="224">
        <v>1</v>
      </c>
      <c r="G228" s="225" t="s">
        <v>165</v>
      </c>
      <c r="H228" s="138">
        <v>12</v>
      </c>
      <c r="I228" s="58" t="s">
        <v>89</v>
      </c>
      <c r="J228" s="227" t="s">
        <v>1557</v>
      </c>
      <c r="K228" s="224" t="s">
        <v>108</v>
      </c>
      <c r="L228" s="55">
        <v>18200000</v>
      </c>
      <c r="M228" s="55">
        <v>18200000</v>
      </c>
      <c r="N228" s="227" t="s">
        <v>81</v>
      </c>
      <c r="O228" s="227" t="s">
        <v>56</v>
      </c>
      <c r="P228" s="44" t="s">
        <v>61</v>
      </c>
      <c r="Q228" s="41"/>
      <c r="R228" s="124" t="s">
        <v>1420</v>
      </c>
      <c r="S228" s="124" t="s">
        <v>1421</v>
      </c>
      <c r="T228" s="25">
        <v>42506</v>
      </c>
      <c r="U228" s="186" t="s">
        <v>1422</v>
      </c>
      <c r="V228" s="127" t="s">
        <v>451</v>
      </c>
      <c r="W228" s="205">
        <v>13500000</v>
      </c>
      <c r="X228" s="96"/>
      <c r="Y228" s="92">
        <f t="shared" si="6"/>
        <v>13500000</v>
      </c>
      <c r="Z228" s="92">
        <v>13500000</v>
      </c>
      <c r="AA228" s="301" t="s">
        <v>1423</v>
      </c>
      <c r="AB228" s="136" t="s">
        <v>1392</v>
      </c>
      <c r="AC228" s="136" t="s">
        <v>224</v>
      </c>
      <c r="AD228" s="127" t="s">
        <v>1424</v>
      </c>
      <c r="AE228" s="136" t="s">
        <v>56</v>
      </c>
      <c r="AF228" s="136" t="s">
        <v>56</v>
      </c>
      <c r="AG228" s="136" t="s">
        <v>56</v>
      </c>
      <c r="AH228" s="120" t="s">
        <v>1425</v>
      </c>
      <c r="AI228" s="121">
        <v>42506</v>
      </c>
      <c r="AJ228" s="121">
        <v>42870</v>
      </c>
      <c r="AK228" s="136" t="s">
        <v>906</v>
      </c>
      <c r="AL228" s="92" t="s">
        <v>1296</v>
      </c>
      <c r="AM228" s="156"/>
      <c r="AN228" s="96"/>
      <c r="AO228" s="96"/>
      <c r="AP228" s="96"/>
      <c r="AQ228" s="96"/>
      <c r="AR228" s="96"/>
      <c r="AS228" s="96"/>
      <c r="AT228" s="96"/>
      <c r="AU228" s="96"/>
      <c r="AV228" s="96"/>
      <c r="AW228" s="96"/>
      <c r="AX228" s="96"/>
      <c r="AY228" s="96"/>
      <c r="AZ228" s="96"/>
      <c r="BA228" s="96"/>
      <c r="BB228" s="41"/>
      <c r="BC228" s="41"/>
      <c r="BD228" s="41"/>
      <c r="BE228" s="41"/>
      <c r="BF228" s="41"/>
      <c r="BG228" s="41"/>
      <c r="BH228" s="41"/>
      <c r="BI228" s="41"/>
      <c r="BJ228" s="41"/>
      <c r="BK228" s="41"/>
      <c r="BL228" s="41"/>
      <c r="BM228" s="41"/>
      <c r="BN228" s="41"/>
      <c r="BO228" s="41"/>
      <c r="BP228" s="41"/>
      <c r="BQ228" s="41"/>
      <c r="BR228" s="41"/>
      <c r="BS228" s="41"/>
      <c r="BT228" s="41"/>
      <c r="BU228" s="41"/>
      <c r="BV228" s="41"/>
      <c r="BW228" s="41"/>
      <c r="BX228" s="41"/>
      <c r="BY228" s="41"/>
      <c r="BZ228" s="41"/>
      <c r="CA228" s="41"/>
      <c r="CB228" s="41"/>
      <c r="CC228" s="41"/>
      <c r="CD228" s="41"/>
      <c r="CE228" s="41"/>
      <c r="CF228" s="41"/>
      <c r="CG228" s="41"/>
      <c r="CH228" s="41"/>
      <c r="CI228" s="41"/>
      <c r="CJ228" s="41"/>
      <c r="CK228" s="41"/>
      <c r="CL228" s="41"/>
      <c r="CM228" s="41"/>
      <c r="CN228" s="41"/>
      <c r="CO228" s="41"/>
      <c r="CP228" s="41"/>
      <c r="CQ228" s="41"/>
      <c r="CR228" s="41"/>
      <c r="CS228" s="41"/>
      <c r="CT228" s="41"/>
      <c r="CU228" s="41"/>
      <c r="CV228" s="41"/>
      <c r="CW228" s="41"/>
      <c r="CX228" s="41"/>
      <c r="CY228" s="41"/>
      <c r="CZ228" s="41"/>
      <c r="DA228" s="41"/>
      <c r="DB228" s="41"/>
      <c r="DC228" s="41"/>
      <c r="DD228" s="41"/>
      <c r="DE228" s="41"/>
      <c r="DF228" s="41"/>
      <c r="DG228" s="41"/>
      <c r="DH228" s="41"/>
      <c r="DI228" s="41"/>
      <c r="DJ228" s="41"/>
      <c r="DK228" s="41"/>
      <c r="DL228" s="41"/>
      <c r="DM228" s="41"/>
      <c r="DN228" s="41"/>
      <c r="DO228" s="41"/>
      <c r="DP228" s="41"/>
      <c r="DQ228" s="41"/>
      <c r="DR228" s="41"/>
      <c r="DS228" s="41"/>
      <c r="DT228" s="41"/>
      <c r="DU228" s="41"/>
      <c r="DV228" s="41"/>
      <c r="DW228" s="41"/>
      <c r="DX228" s="41"/>
      <c r="DY228" s="41"/>
      <c r="DZ228" s="41"/>
      <c r="EA228" s="41"/>
      <c r="EB228" s="41"/>
      <c r="EC228" s="41"/>
      <c r="ED228" s="41"/>
      <c r="EE228" s="41"/>
      <c r="EF228" s="41"/>
      <c r="EG228" s="41"/>
      <c r="EH228" s="41"/>
      <c r="EI228" s="41"/>
      <c r="EJ228" s="41"/>
      <c r="EK228" s="41"/>
      <c r="EL228" s="41"/>
      <c r="EM228" s="41"/>
      <c r="EN228" s="41"/>
      <c r="EO228" s="41"/>
      <c r="EP228" s="41"/>
      <c r="EQ228" s="41"/>
      <c r="ER228" s="41"/>
      <c r="ES228" s="41"/>
      <c r="ET228" s="41"/>
      <c r="EU228" s="41"/>
      <c r="EV228" s="41"/>
      <c r="EW228" s="41"/>
      <c r="EX228" s="41"/>
      <c r="EY228" s="41"/>
      <c r="EZ228" s="41"/>
      <c r="FA228" s="41"/>
      <c r="FB228" s="41"/>
      <c r="FC228" s="41"/>
      <c r="FD228" s="41"/>
      <c r="FE228" s="41"/>
      <c r="FF228" s="41"/>
      <c r="FG228" s="41"/>
      <c r="FH228" s="41"/>
      <c r="FI228" s="41"/>
      <c r="FJ228" s="41"/>
      <c r="FK228" s="41"/>
      <c r="FL228" s="41"/>
      <c r="FM228" s="41"/>
      <c r="FN228" s="41"/>
      <c r="FO228" s="41"/>
      <c r="FP228" s="41"/>
      <c r="FQ228" s="41"/>
      <c r="FR228" s="41"/>
      <c r="FS228" s="41"/>
      <c r="FT228" s="41"/>
      <c r="FU228" s="41"/>
      <c r="FV228" s="41"/>
      <c r="FW228" s="41"/>
      <c r="FX228" s="41"/>
      <c r="FY228" s="41"/>
      <c r="FZ228" s="41"/>
      <c r="GA228" s="41"/>
      <c r="GB228" s="41"/>
      <c r="GC228" s="41"/>
      <c r="GD228" s="41"/>
      <c r="GE228" s="41"/>
      <c r="GF228" s="41"/>
      <c r="GG228" s="41"/>
      <c r="GH228" s="41"/>
      <c r="GI228" s="41"/>
      <c r="GJ228" s="41"/>
      <c r="GK228" s="41"/>
      <c r="GL228" s="41"/>
      <c r="GM228" s="41"/>
      <c r="GN228" s="41"/>
      <c r="GO228" s="41"/>
      <c r="GP228" s="41"/>
      <c r="GQ228" s="41"/>
      <c r="GR228" s="41"/>
      <c r="GS228" s="41"/>
      <c r="GT228" s="41"/>
      <c r="GU228" s="41"/>
      <c r="GV228" s="41"/>
      <c r="GW228" s="41"/>
      <c r="GX228" s="41"/>
      <c r="GY228" s="41"/>
      <c r="GZ228" s="41"/>
      <c r="HA228" s="41"/>
      <c r="HB228" s="41"/>
      <c r="HC228" s="41"/>
      <c r="HD228" s="41"/>
      <c r="HE228" s="41"/>
      <c r="HF228" s="41"/>
      <c r="HG228" s="41"/>
      <c r="HH228" s="41"/>
      <c r="HI228" s="41"/>
      <c r="HJ228" s="41"/>
      <c r="HK228" s="41"/>
      <c r="HL228" s="41"/>
      <c r="HM228" s="41"/>
      <c r="HN228" s="41"/>
      <c r="HO228" s="41"/>
      <c r="HP228" s="41"/>
      <c r="HQ228" s="41"/>
      <c r="HR228" s="41"/>
      <c r="HS228" s="41"/>
      <c r="HT228" s="41"/>
      <c r="HU228" s="41"/>
      <c r="HV228" s="41"/>
      <c r="HW228" s="41"/>
      <c r="HX228" s="41"/>
      <c r="HY228" s="41"/>
      <c r="HZ228" s="41"/>
      <c r="IA228" s="41"/>
      <c r="IB228" s="41"/>
      <c r="IC228" s="41"/>
      <c r="ID228" s="41"/>
      <c r="IE228" s="41"/>
      <c r="IF228" s="41"/>
      <c r="IG228" s="41"/>
      <c r="IH228" s="41"/>
      <c r="II228" s="41"/>
      <c r="IJ228" s="41"/>
      <c r="IK228" s="41"/>
      <c r="IL228" s="41"/>
      <c r="IM228" s="41"/>
      <c r="IN228" s="41"/>
      <c r="IO228" s="41"/>
      <c r="IP228" s="41"/>
      <c r="IQ228" s="41"/>
      <c r="IR228" s="41"/>
      <c r="IS228" s="41"/>
      <c r="IT228" s="41"/>
      <c r="IU228" s="41"/>
      <c r="IV228" s="41"/>
      <c r="IW228" s="41"/>
      <c r="IX228" s="41"/>
      <c r="IY228" s="41"/>
      <c r="IZ228" s="41"/>
      <c r="JA228" s="41"/>
      <c r="JB228" s="41"/>
      <c r="JC228" s="41"/>
      <c r="JD228" s="41"/>
      <c r="JE228" s="41"/>
      <c r="JF228" s="41"/>
      <c r="JG228" s="41"/>
      <c r="JH228" s="41"/>
      <c r="JI228" s="41"/>
      <c r="JJ228" s="41"/>
      <c r="JK228" s="41"/>
      <c r="JL228" s="41"/>
      <c r="JM228" s="41"/>
      <c r="JN228" s="41"/>
    </row>
    <row r="229" spans="1:274" s="130" customFormat="1" ht="46.5" customHeight="1" x14ac:dyDescent="0.25">
      <c r="A229" s="254">
        <v>205</v>
      </c>
      <c r="B229" s="251" t="s">
        <v>829</v>
      </c>
      <c r="C229" s="257">
        <v>93151502</v>
      </c>
      <c r="D229" s="563" t="s">
        <v>811</v>
      </c>
      <c r="E229" s="251" t="s">
        <v>125</v>
      </c>
      <c r="F229" s="257">
        <v>1</v>
      </c>
      <c r="G229" s="295" t="s">
        <v>167</v>
      </c>
      <c r="H229" s="247">
        <v>6</v>
      </c>
      <c r="I229" s="249" t="s">
        <v>77</v>
      </c>
      <c r="J229" s="21" t="s">
        <v>129</v>
      </c>
      <c r="K229" s="216" t="s">
        <v>108</v>
      </c>
      <c r="L229" s="55">
        <v>100000000</v>
      </c>
      <c r="M229" s="55">
        <v>100000000</v>
      </c>
      <c r="N229" s="251" t="s">
        <v>81</v>
      </c>
      <c r="O229" s="251" t="s">
        <v>56</v>
      </c>
      <c r="P229" s="252" t="s">
        <v>61</v>
      </c>
      <c r="Q229" s="41"/>
      <c r="R229" s="326" t="s">
        <v>1768</v>
      </c>
      <c r="S229" s="326" t="s">
        <v>1689</v>
      </c>
      <c r="T229" s="327">
        <v>42607</v>
      </c>
      <c r="U229" s="328" t="s">
        <v>1769</v>
      </c>
      <c r="V229" s="328" t="s">
        <v>1494</v>
      </c>
      <c r="W229" s="467">
        <v>440000000</v>
      </c>
      <c r="X229" s="469"/>
      <c r="Y229" s="92">
        <v>100000000</v>
      </c>
      <c r="Z229" s="92">
        <v>100000000</v>
      </c>
      <c r="AA229" s="448" t="s">
        <v>1770</v>
      </c>
      <c r="AB229" s="294" t="s">
        <v>1771</v>
      </c>
      <c r="AC229" s="294" t="s">
        <v>349</v>
      </c>
      <c r="AD229" s="328" t="s">
        <v>1772</v>
      </c>
      <c r="AE229" s="294" t="s">
        <v>587</v>
      </c>
      <c r="AF229" s="343">
        <v>42607</v>
      </c>
      <c r="AG229" s="343">
        <v>42611</v>
      </c>
      <c r="AH229" s="294" t="s">
        <v>1773</v>
      </c>
      <c r="AI229" s="331">
        <v>42611</v>
      </c>
      <c r="AJ229" s="343">
        <v>42734</v>
      </c>
      <c r="AK229" s="294" t="s">
        <v>361</v>
      </c>
      <c r="AL229" s="259" t="s">
        <v>1296</v>
      </c>
      <c r="AM229" s="469"/>
      <c r="AN229" s="469"/>
      <c r="AO229" s="469"/>
      <c r="AP229" s="469"/>
      <c r="AQ229" s="469"/>
      <c r="AR229" s="469"/>
      <c r="AS229" s="469"/>
      <c r="AT229" s="469"/>
      <c r="AU229" s="469"/>
      <c r="AV229" s="469"/>
      <c r="AW229" s="469"/>
      <c r="AX229" s="469"/>
      <c r="AY229" s="469"/>
      <c r="AZ229" s="469"/>
      <c r="BA229" s="469"/>
      <c r="BB229" s="41"/>
      <c r="BC229" s="41"/>
      <c r="BD229" s="41"/>
      <c r="BE229" s="41"/>
      <c r="BF229" s="41"/>
      <c r="BG229" s="41"/>
      <c r="BH229" s="41"/>
      <c r="BI229" s="41"/>
      <c r="BJ229" s="41"/>
      <c r="BK229" s="41"/>
      <c r="BL229" s="41"/>
      <c r="BM229" s="41"/>
      <c r="BN229" s="41"/>
      <c r="BO229" s="41"/>
      <c r="BP229" s="41"/>
      <c r="BQ229" s="41"/>
      <c r="BR229" s="41"/>
      <c r="BS229" s="41"/>
      <c r="BT229" s="41"/>
      <c r="BU229" s="41"/>
      <c r="BV229" s="41"/>
      <c r="BW229" s="41"/>
      <c r="BX229" s="41"/>
      <c r="BY229" s="41"/>
      <c r="BZ229" s="41"/>
      <c r="CA229" s="41"/>
      <c r="CB229" s="41"/>
      <c r="CC229" s="41"/>
      <c r="CD229" s="41"/>
      <c r="CE229" s="41"/>
      <c r="CF229" s="41"/>
      <c r="CG229" s="41"/>
      <c r="CH229" s="41"/>
      <c r="CI229" s="41"/>
      <c r="CJ229" s="41"/>
      <c r="CK229" s="41"/>
      <c r="CL229" s="41"/>
      <c r="CM229" s="41"/>
      <c r="CN229" s="41"/>
      <c r="CO229" s="41"/>
      <c r="CP229" s="41"/>
      <c r="CQ229" s="41"/>
      <c r="CR229" s="41"/>
      <c r="CS229" s="41"/>
      <c r="CT229" s="41"/>
      <c r="CU229" s="41"/>
      <c r="CV229" s="41"/>
      <c r="CW229" s="41"/>
      <c r="CX229" s="41"/>
      <c r="CY229" s="41"/>
      <c r="CZ229" s="41"/>
      <c r="DA229" s="41"/>
      <c r="DB229" s="41"/>
      <c r="DC229" s="41"/>
      <c r="DD229" s="41"/>
      <c r="DE229" s="41"/>
      <c r="DF229" s="41"/>
      <c r="DG229" s="41"/>
      <c r="DH229" s="41"/>
      <c r="DI229" s="41"/>
      <c r="DJ229" s="41"/>
      <c r="DK229" s="41"/>
      <c r="DL229" s="41"/>
      <c r="DM229" s="41"/>
      <c r="DN229" s="41"/>
      <c r="DO229" s="41"/>
      <c r="DP229" s="41"/>
      <c r="DQ229" s="41"/>
      <c r="DR229" s="41"/>
      <c r="DS229" s="41"/>
      <c r="DT229" s="41"/>
      <c r="DU229" s="41"/>
      <c r="DV229" s="41"/>
      <c r="DW229" s="41"/>
      <c r="DX229" s="41"/>
      <c r="DY229" s="41"/>
      <c r="DZ229" s="41"/>
      <c r="EA229" s="41"/>
      <c r="EB229" s="41"/>
      <c r="EC229" s="41"/>
      <c r="ED229" s="41"/>
      <c r="EE229" s="41"/>
      <c r="EF229" s="41"/>
      <c r="EG229" s="41"/>
      <c r="EH229" s="41"/>
      <c r="EI229" s="41"/>
      <c r="EJ229" s="41"/>
      <c r="EK229" s="41"/>
      <c r="EL229" s="41"/>
      <c r="EM229" s="41"/>
      <c r="EN229" s="41"/>
      <c r="EO229" s="41"/>
      <c r="EP229" s="41"/>
      <c r="EQ229" s="41"/>
      <c r="ER229" s="41"/>
      <c r="ES229" s="41"/>
      <c r="ET229" s="41"/>
      <c r="EU229" s="41"/>
      <c r="EV229" s="41"/>
      <c r="EW229" s="41"/>
      <c r="EX229" s="41"/>
      <c r="EY229" s="41"/>
      <c r="EZ229" s="41"/>
      <c r="FA229" s="41"/>
      <c r="FB229" s="41"/>
      <c r="FC229" s="41"/>
      <c r="FD229" s="41"/>
      <c r="FE229" s="41"/>
      <c r="FF229" s="41"/>
      <c r="FG229" s="41"/>
      <c r="FH229" s="41"/>
      <c r="FI229" s="41"/>
      <c r="FJ229" s="41"/>
      <c r="FK229" s="41"/>
      <c r="FL229" s="41"/>
      <c r="FM229" s="41"/>
      <c r="FN229" s="41"/>
      <c r="FO229" s="41"/>
      <c r="FP229" s="41"/>
      <c r="FQ229" s="41"/>
      <c r="FR229" s="41"/>
      <c r="FS229" s="41"/>
      <c r="FT229" s="41"/>
      <c r="FU229" s="41"/>
      <c r="FV229" s="41"/>
      <c r="FW229" s="41"/>
      <c r="FX229" s="41"/>
      <c r="FY229" s="41"/>
      <c r="FZ229" s="41"/>
      <c r="GA229" s="41"/>
      <c r="GB229" s="41"/>
      <c r="GC229" s="41"/>
      <c r="GD229" s="41"/>
      <c r="GE229" s="41"/>
      <c r="GF229" s="41"/>
      <c r="GG229" s="41"/>
      <c r="GH229" s="41"/>
      <c r="GI229" s="41"/>
      <c r="GJ229" s="41"/>
      <c r="GK229" s="41"/>
      <c r="GL229" s="41"/>
      <c r="GM229" s="41"/>
      <c r="GN229" s="41"/>
      <c r="GO229" s="41"/>
      <c r="GP229" s="41"/>
      <c r="GQ229" s="41"/>
      <c r="GR229" s="41"/>
      <c r="GS229" s="41"/>
      <c r="GT229" s="41"/>
      <c r="GU229" s="41"/>
      <c r="GV229" s="41"/>
      <c r="GW229" s="41"/>
      <c r="GX229" s="41"/>
      <c r="GY229" s="41"/>
      <c r="GZ229" s="41"/>
      <c r="HA229" s="41"/>
      <c r="HB229" s="41"/>
      <c r="HC229" s="41"/>
      <c r="HD229" s="41"/>
      <c r="HE229" s="41"/>
      <c r="HF229" s="41"/>
      <c r="HG229" s="41"/>
      <c r="HH229" s="41"/>
      <c r="HI229" s="41"/>
      <c r="HJ229" s="41"/>
      <c r="HK229" s="41"/>
      <c r="HL229" s="41"/>
      <c r="HM229" s="41"/>
      <c r="HN229" s="41"/>
      <c r="HO229" s="41"/>
      <c r="HP229" s="41"/>
      <c r="HQ229" s="41"/>
      <c r="HR229" s="41"/>
      <c r="HS229" s="41"/>
      <c r="HT229" s="41"/>
      <c r="HU229" s="41"/>
      <c r="HV229" s="41"/>
      <c r="HW229" s="41"/>
      <c r="HX229" s="41"/>
      <c r="HY229" s="41"/>
      <c r="HZ229" s="41"/>
      <c r="IA229" s="41"/>
      <c r="IB229" s="41"/>
      <c r="IC229" s="41"/>
      <c r="ID229" s="41"/>
      <c r="IE229" s="41"/>
      <c r="IF229" s="41"/>
      <c r="IG229" s="41"/>
      <c r="IH229" s="41"/>
      <c r="II229" s="41"/>
      <c r="IJ229" s="41"/>
      <c r="IK229" s="41"/>
      <c r="IL229" s="41"/>
      <c r="IM229" s="41"/>
      <c r="IN229" s="41"/>
      <c r="IO229" s="41"/>
      <c r="IP229" s="41"/>
      <c r="IQ229" s="41"/>
      <c r="IR229" s="41"/>
      <c r="IS229" s="41"/>
      <c r="IT229" s="41"/>
      <c r="IU229" s="41"/>
      <c r="IV229" s="41"/>
      <c r="IW229" s="41"/>
      <c r="IX229" s="41"/>
      <c r="IY229" s="41"/>
      <c r="IZ229" s="41"/>
      <c r="JA229" s="41"/>
      <c r="JB229" s="41"/>
      <c r="JC229" s="41"/>
      <c r="JD229" s="41"/>
      <c r="JE229" s="41"/>
      <c r="JF229" s="41"/>
      <c r="JG229" s="41"/>
      <c r="JH229" s="41"/>
      <c r="JI229" s="41"/>
      <c r="JJ229" s="41"/>
      <c r="JK229" s="41"/>
      <c r="JL229" s="41"/>
      <c r="JM229" s="41"/>
      <c r="JN229" s="41"/>
    </row>
    <row r="230" spans="1:274" s="130" customFormat="1" ht="63" customHeight="1" x14ac:dyDescent="0.25">
      <c r="A230" s="242"/>
      <c r="B230" s="240"/>
      <c r="C230" s="258"/>
      <c r="D230" s="564"/>
      <c r="E230" s="240"/>
      <c r="F230" s="258"/>
      <c r="G230" s="314"/>
      <c r="H230" s="248"/>
      <c r="I230" s="250"/>
      <c r="J230" s="21" t="s">
        <v>1557</v>
      </c>
      <c r="K230" s="224" t="s">
        <v>108</v>
      </c>
      <c r="L230" s="55">
        <f>51437184+209000000+100000000-23945000+3825434.32</f>
        <v>340317618.31999999</v>
      </c>
      <c r="M230" s="55">
        <v>340317618.31999999</v>
      </c>
      <c r="N230" s="240"/>
      <c r="O230" s="240"/>
      <c r="P230" s="253"/>
      <c r="Q230" s="41"/>
      <c r="R230" s="334"/>
      <c r="S230" s="334"/>
      <c r="T230" s="335"/>
      <c r="U230" s="243"/>
      <c r="V230" s="243"/>
      <c r="W230" s="565"/>
      <c r="X230" s="482"/>
      <c r="Y230" s="55">
        <v>340000000</v>
      </c>
      <c r="Z230" s="55">
        <v>340000000</v>
      </c>
      <c r="AA230" s="453"/>
      <c r="AB230" s="313"/>
      <c r="AC230" s="313"/>
      <c r="AD230" s="243"/>
      <c r="AE230" s="313"/>
      <c r="AF230" s="351"/>
      <c r="AG230" s="351"/>
      <c r="AH230" s="313"/>
      <c r="AI230" s="337"/>
      <c r="AJ230" s="351"/>
      <c r="AK230" s="313"/>
      <c r="AL230" s="260"/>
      <c r="AM230" s="482"/>
      <c r="AN230" s="482"/>
      <c r="AO230" s="482"/>
      <c r="AP230" s="482"/>
      <c r="AQ230" s="482"/>
      <c r="AR230" s="482"/>
      <c r="AS230" s="482"/>
      <c r="AT230" s="482"/>
      <c r="AU230" s="482"/>
      <c r="AV230" s="482"/>
      <c r="AW230" s="482"/>
      <c r="AX230" s="482"/>
      <c r="AY230" s="482"/>
      <c r="AZ230" s="482"/>
      <c r="BA230" s="482"/>
      <c r="BB230" s="41"/>
      <c r="BC230" s="41"/>
      <c r="BD230" s="41"/>
      <c r="BE230" s="41"/>
      <c r="BF230" s="41"/>
      <c r="BG230" s="41"/>
      <c r="BH230" s="41"/>
      <c r="BI230" s="41"/>
      <c r="BJ230" s="41"/>
      <c r="BK230" s="41"/>
      <c r="BL230" s="41"/>
      <c r="BM230" s="41"/>
      <c r="BN230" s="41"/>
      <c r="BO230" s="41"/>
      <c r="BP230" s="41"/>
      <c r="BQ230" s="41"/>
      <c r="BR230" s="41"/>
      <c r="BS230" s="41"/>
      <c r="BT230" s="41"/>
      <c r="BU230" s="41"/>
      <c r="BV230" s="41"/>
      <c r="BW230" s="41"/>
      <c r="BX230" s="41"/>
      <c r="BY230" s="41"/>
      <c r="BZ230" s="41"/>
      <c r="CA230" s="41"/>
      <c r="CB230" s="41"/>
      <c r="CC230" s="41"/>
      <c r="CD230" s="41"/>
      <c r="CE230" s="41"/>
      <c r="CF230" s="41"/>
      <c r="CG230" s="41"/>
      <c r="CH230" s="41"/>
      <c r="CI230" s="41"/>
      <c r="CJ230" s="41"/>
      <c r="CK230" s="41"/>
      <c r="CL230" s="41"/>
      <c r="CM230" s="41"/>
      <c r="CN230" s="41"/>
      <c r="CO230" s="41"/>
      <c r="CP230" s="41"/>
      <c r="CQ230" s="41"/>
      <c r="CR230" s="41"/>
      <c r="CS230" s="41"/>
      <c r="CT230" s="41"/>
      <c r="CU230" s="41"/>
      <c r="CV230" s="41"/>
      <c r="CW230" s="41"/>
      <c r="CX230" s="41"/>
      <c r="CY230" s="41"/>
      <c r="CZ230" s="41"/>
      <c r="DA230" s="41"/>
      <c r="DB230" s="41"/>
      <c r="DC230" s="41"/>
      <c r="DD230" s="41"/>
      <c r="DE230" s="41"/>
      <c r="DF230" s="41"/>
      <c r="DG230" s="41"/>
      <c r="DH230" s="41"/>
      <c r="DI230" s="41"/>
      <c r="DJ230" s="41"/>
      <c r="DK230" s="41"/>
      <c r="DL230" s="41"/>
      <c r="DM230" s="41"/>
      <c r="DN230" s="41"/>
      <c r="DO230" s="41"/>
      <c r="DP230" s="41"/>
      <c r="DQ230" s="41"/>
      <c r="DR230" s="41"/>
      <c r="DS230" s="41"/>
      <c r="DT230" s="41"/>
      <c r="DU230" s="41"/>
      <c r="DV230" s="41"/>
      <c r="DW230" s="41"/>
      <c r="DX230" s="41"/>
      <c r="DY230" s="41"/>
      <c r="DZ230" s="41"/>
      <c r="EA230" s="41"/>
      <c r="EB230" s="41"/>
      <c r="EC230" s="41"/>
      <c r="ED230" s="41"/>
      <c r="EE230" s="41"/>
      <c r="EF230" s="41"/>
      <c r="EG230" s="41"/>
      <c r="EH230" s="41"/>
      <c r="EI230" s="41"/>
      <c r="EJ230" s="41"/>
      <c r="EK230" s="41"/>
      <c r="EL230" s="41"/>
      <c r="EM230" s="41"/>
      <c r="EN230" s="41"/>
      <c r="EO230" s="41"/>
      <c r="EP230" s="41"/>
      <c r="EQ230" s="41"/>
      <c r="ER230" s="41"/>
      <c r="ES230" s="41"/>
      <c r="ET230" s="41"/>
      <c r="EU230" s="41"/>
      <c r="EV230" s="41"/>
      <c r="EW230" s="41"/>
      <c r="EX230" s="41"/>
      <c r="EY230" s="41"/>
      <c r="EZ230" s="41"/>
      <c r="FA230" s="41"/>
      <c r="FB230" s="41"/>
      <c r="FC230" s="41"/>
      <c r="FD230" s="41"/>
      <c r="FE230" s="41"/>
      <c r="FF230" s="41"/>
      <c r="FG230" s="41"/>
      <c r="FH230" s="41"/>
      <c r="FI230" s="41"/>
      <c r="FJ230" s="41"/>
      <c r="FK230" s="41"/>
      <c r="FL230" s="41"/>
      <c r="FM230" s="41"/>
      <c r="FN230" s="41"/>
      <c r="FO230" s="41"/>
      <c r="FP230" s="41"/>
      <c r="FQ230" s="41"/>
      <c r="FR230" s="41"/>
      <c r="FS230" s="41"/>
      <c r="FT230" s="41"/>
      <c r="FU230" s="41"/>
      <c r="FV230" s="41"/>
      <c r="FW230" s="41"/>
      <c r="FX230" s="41"/>
      <c r="FY230" s="41"/>
      <c r="FZ230" s="41"/>
      <c r="GA230" s="41"/>
      <c r="GB230" s="41"/>
      <c r="GC230" s="41"/>
      <c r="GD230" s="41"/>
      <c r="GE230" s="41"/>
      <c r="GF230" s="41"/>
      <c r="GG230" s="41"/>
      <c r="GH230" s="41"/>
      <c r="GI230" s="41"/>
      <c r="GJ230" s="41"/>
      <c r="GK230" s="41"/>
      <c r="GL230" s="41"/>
      <c r="GM230" s="41"/>
      <c r="GN230" s="41"/>
      <c r="GO230" s="41"/>
      <c r="GP230" s="41"/>
      <c r="GQ230" s="41"/>
      <c r="GR230" s="41"/>
      <c r="GS230" s="41"/>
      <c r="GT230" s="41"/>
      <c r="GU230" s="41"/>
      <c r="GV230" s="41"/>
      <c r="GW230" s="41"/>
      <c r="GX230" s="41"/>
      <c r="GY230" s="41"/>
      <c r="GZ230" s="41"/>
      <c r="HA230" s="41"/>
      <c r="HB230" s="41"/>
      <c r="HC230" s="41"/>
      <c r="HD230" s="41"/>
      <c r="HE230" s="41"/>
      <c r="HF230" s="41"/>
      <c r="HG230" s="41"/>
      <c r="HH230" s="41"/>
      <c r="HI230" s="41"/>
      <c r="HJ230" s="41"/>
      <c r="HK230" s="41"/>
      <c r="HL230" s="41"/>
      <c r="HM230" s="41"/>
      <c r="HN230" s="41"/>
      <c r="HO230" s="41"/>
      <c r="HP230" s="41"/>
      <c r="HQ230" s="41"/>
      <c r="HR230" s="41"/>
      <c r="HS230" s="41"/>
      <c r="HT230" s="41"/>
      <c r="HU230" s="41"/>
      <c r="HV230" s="41"/>
      <c r="HW230" s="41"/>
      <c r="HX230" s="41"/>
      <c r="HY230" s="41"/>
      <c r="HZ230" s="41"/>
      <c r="IA230" s="41"/>
      <c r="IB230" s="41"/>
      <c r="IC230" s="41"/>
      <c r="ID230" s="41"/>
      <c r="IE230" s="41"/>
      <c r="IF230" s="41"/>
      <c r="IG230" s="41"/>
      <c r="IH230" s="41"/>
      <c r="II230" s="41"/>
      <c r="IJ230" s="41"/>
      <c r="IK230" s="41"/>
      <c r="IL230" s="41"/>
      <c r="IM230" s="41"/>
      <c r="IN230" s="41"/>
      <c r="IO230" s="41"/>
      <c r="IP230" s="41"/>
      <c r="IQ230" s="41"/>
      <c r="IR230" s="41"/>
      <c r="IS230" s="41"/>
      <c r="IT230" s="41"/>
      <c r="IU230" s="41"/>
      <c r="IV230" s="41"/>
      <c r="IW230" s="41"/>
      <c r="IX230" s="41"/>
      <c r="IY230" s="41"/>
      <c r="IZ230" s="41"/>
      <c r="JA230" s="41"/>
      <c r="JB230" s="41"/>
      <c r="JC230" s="41"/>
      <c r="JD230" s="41"/>
      <c r="JE230" s="41"/>
      <c r="JF230" s="41"/>
      <c r="JG230" s="41"/>
      <c r="JH230" s="41"/>
      <c r="JI230" s="41"/>
      <c r="JJ230" s="41"/>
      <c r="JK230" s="41"/>
      <c r="JL230" s="41"/>
      <c r="JM230" s="41"/>
      <c r="JN230" s="41"/>
    </row>
    <row r="231" spans="1:274" s="130" customFormat="1" ht="59.25" customHeight="1" x14ac:dyDescent="0.4">
      <c r="A231" s="223">
        <v>207</v>
      </c>
      <c r="B231" s="227" t="s">
        <v>829</v>
      </c>
      <c r="C231" s="224">
        <v>43211507</v>
      </c>
      <c r="D231" s="126" t="s">
        <v>812</v>
      </c>
      <c r="E231" s="227" t="s">
        <v>125</v>
      </c>
      <c r="F231" s="224">
        <v>1</v>
      </c>
      <c r="G231" s="225" t="s">
        <v>800</v>
      </c>
      <c r="H231" s="138">
        <v>2</v>
      </c>
      <c r="I231" s="58" t="s">
        <v>140</v>
      </c>
      <c r="J231" s="227" t="s">
        <v>1557</v>
      </c>
      <c r="K231" s="224" t="s">
        <v>108</v>
      </c>
      <c r="L231" s="55">
        <v>78000000</v>
      </c>
      <c r="M231" s="55">
        <v>78000000</v>
      </c>
      <c r="N231" s="227" t="s">
        <v>81</v>
      </c>
      <c r="O231" s="227" t="s">
        <v>56</v>
      </c>
      <c r="P231" s="44" t="s">
        <v>61</v>
      </c>
      <c r="Q231" s="41"/>
      <c r="R231" s="560"/>
      <c r="S231" s="163"/>
      <c r="T231" s="96"/>
      <c r="U231" s="96"/>
      <c r="V231" s="96"/>
      <c r="W231" s="96"/>
      <c r="X231" s="96"/>
      <c r="Y231" s="92">
        <f t="shared" si="6"/>
        <v>0</v>
      </c>
      <c r="Z231" s="92">
        <v>0</v>
      </c>
      <c r="AA231" s="96"/>
      <c r="AB231" s="96"/>
      <c r="AC231" s="96"/>
      <c r="AD231" s="96"/>
      <c r="AE231" s="96"/>
      <c r="AF231" s="96"/>
      <c r="AG231" s="96"/>
      <c r="AH231" s="96"/>
      <c r="AI231" s="96"/>
      <c r="AJ231" s="96"/>
      <c r="AK231" s="96"/>
      <c r="AL231" s="162"/>
      <c r="AM231" s="156"/>
      <c r="AN231" s="96"/>
      <c r="AO231" s="96"/>
      <c r="AP231" s="96"/>
      <c r="AQ231" s="96"/>
      <c r="AR231" s="96"/>
      <c r="AS231" s="96"/>
      <c r="AT231" s="96"/>
      <c r="AU231" s="96"/>
      <c r="AV231" s="96"/>
      <c r="AW231" s="96"/>
      <c r="AX231" s="96"/>
      <c r="AY231" s="96"/>
      <c r="AZ231" s="96"/>
      <c r="BA231" s="96"/>
      <c r="BB231" s="41"/>
      <c r="BC231" s="41"/>
      <c r="BD231" s="41"/>
      <c r="BE231" s="41"/>
      <c r="BF231" s="41"/>
      <c r="BG231" s="41"/>
      <c r="BH231" s="41"/>
      <c r="BI231" s="41"/>
      <c r="BJ231" s="41"/>
      <c r="BK231" s="41"/>
      <c r="BL231" s="41"/>
      <c r="BM231" s="41"/>
      <c r="BN231" s="41"/>
      <c r="BO231" s="41"/>
      <c r="BP231" s="41"/>
      <c r="BQ231" s="41"/>
      <c r="BR231" s="41"/>
      <c r="BS231" s="41"/>
      <c r="BT231" s="41"/>
      <c r="BU231" s="41"/>
      <c r="BV231" s="41"/>
      <c r="BW231" s="41"/>
      <c r="BX231" s="41"/>
      <c r="BY231" s="41"/>
      <c r="BZ231" s="41"/>
      <c r="CA231" s="41"/>
      <c r="CB231" s="41"/>
      <c r="CC231" s="41"/>
      <c r="CD231" s="41"/>
      <c r="CE231" s="41"/>
      <c r="CF231" s="41"/>
      <c r="CG231" s="41"/>
      <c r="CH231" s="41"/>
      <c r="CI231" s="41"/>
      <c r="CJ231" s="41"/>
      <c r="CK231" s="41"/>
      <c r="CL231" s="41"/>
      <c r="CM231" s="41"/>
      <c r="CN231" s="41"/>
      <c r="CO231" s="41"/>
      <c r="CP231" s="41"/>
      <c r="CQ231" s="41"/>
      <c r="CR231" s="41"/>
      <c r="CS231" s="41"/>
      <c r="CT231" s="41"/>
      <c r="CU231" s="41"/>
      <c r="CV231" s="41"/>
      <c r="CW231" s="41"/>
      <c r="CX231" s="41"/>
      <c r="CY231" s="41"/>
      <c r="CZ231" s="41"/>
      <c r="DA231" s="41"/>
      <c r="DB231" s="41"/>
      <c r="DC231" s="41"/>
      <c r="DD231" s="41"/>
      <c r="DE231" s="41"/>
      <c r="DF231" s="41"/>
      <c r="DG231" s="41"/>
      <c r="DH231" s="41"/>
      <c r="DI231" s="41"/>
      <c r="DJ231" s="41"/>
      <c r="DK231" s="41"/>
      <c r="DL231" s="41"/>
      <c r="DM231" s="41"/>
      <c r="DN231" s="41"/>
      <c r="DO231" s="41"/>
      <c r="DP231" s="41"/>
      <c r="DQ231" s="41"/>
      <c r="DR231" s="41"/>
      <c r="DS231" s="41"/>
      <c r="DT231" s="41"/>
      <c r="DU231" s="41"/>
      <c r="DV231" s="41"/>
      <c r="DW231" s="41"/>
      <c r="DX231" s="41"/>
      <c r="DY231" s="41"/>
      <c r="DZ231" s="41"/>
      <c r="EA231" s="41"/>
      <c r="EB231" s="41"/>
      <c r="EC231" s="41"/>
      <c r="ED231" s="41"/>
      <c r="EE231" s="41"/>
      <c r="EF231" s="41"/>
      <c r="EG231" s="41"/>
      <c r="EH231" s="41"/>
      <c r="EI231" s="41"/>
      <c r="EJ231" s="41"/>
      <c r="EK231" s="41"/>
      <c r="EL231" s="41"/>
      <c r="EM231" s="41"/>
      <c r="EN231" s="41"/>
      <c r="EO231" s="41"/>
      <c r="EP231" s="41"/>
      <c r="EQ231" s="41"/>
      <c r="ER231" s="41"/>
      <c r="ES231" s="41"/>
      <c r="ET231" s="41"/>
      <c r="EU231" s="41"/>
      <c r="EV231" s="41"/>
      <c r="EW231" s="41"/>
      <c r="EX231" s="41"/>
      <c r="EY231" s="41"/>
      <c r="EZ231" s="41"/>
      <c r="FA231" s="41"/>
      <c r="FB231" s="41"/>
      <c r="FC231" s="41"/>
      <c r="FD231" s="41"/>
      <c r="FE231" s="41"/>
      <c r="FF231" s="41"/>
      <c r="FG231" s="41"/>
      <c r="FH231" s="41"/>
      <c r="FI231" s="41"/>
      <c r="FJ231" s="41"/>
      <c r="FK231" s="41"/>
      <c r="FL231" s="41"/>
      <c r="FM231" s="41"/>
      <c r="FN231" s="41"/>
      <c r="FO231" s="41"/>
      <c r="FP231" s="41"/>
      <c r="FQ231" s="41"/>
      <c r="FR231" s="41"/>
      <c r="FS231" s="41"/>
      <c r="FT231" s="41"/>
      <c r="FU231" s="41"/>
      <c r="FV231" s="41"/>
      <c r="FW231" s="41"/>
      <c r="FX231" s="41"/>
      <c r="FY231" s="41"/>
      <c r="FZ231" s="41"/>
      <c r="GA231" s="41"/>
      <c r="GB231" s="41"/>
      <c r="GC231" s="41"/>
      <c r="GD231" s="41"/>
      <c r="GE231" s="41"/>
      <c r="GF231" s="41"/>
      <c r="GG231" s="41"/>
      <c r="GH231" s="41"/>
      <c r="GI231" s="41"/>
      <c r="GJ231" s="41"/>
      <c r="GK231" s="41"/>
      <c r="GL231" s="41"/>
      <c r="GM231" s="41"/>
      <c r="GN231" s="41"/>
      <c r="GO231" s="41"/>
      <c r="GP231" s="41"/>
      <c r="GQ231" s="41"/>
      <c r="GR231" s="41"/>
      <c r="GS231" s="41"/>
      <c r="GT231" s="41"/>
      <c r="GU231" s="41"/>
      <c r="GV231" s="41"/>
      <c r="GW231" s="41"/>
      <c r="GX231" s="41"/>
      <c r="GY231" s="41"/>
      <c r="GZ231" s="41"/>
      <c r="HA231" s="41"/>
      <c r="HB231" s="41"/>
      <c r="HC231" s="41"/>
      <c r="HD231" s="41"/>
      <c r="HE231" s="41"/>
      <c r="HF231" s="41"/>
      <c r="HG231" s="41"/>
      <c r="HH231" s="41"/>
      <c r="HI231" s="41"/>
      <c r="HJ231" s="41"/>
      <c r="HK231" s="41"/>
      <c r="HL231" s="41"/>
      <c r="HM231" s="41"/>
      <c r="HN231" s="41"/>
      <c r="HO231" s="41"/>
      <c r="HP231" s="41"/>
      <c r="HQ231" s="41"/>
      <c r="HR231" s="41"/>
      <c r="HS231" s="41"/>
      <c r="HT231" s="41"/>
      <c r="HU231" s="41"/>
      <c r="HV231" s="41"/>
      <c r="HW231" s="41"/>
      <c r="HX231" s="41"/>
      <c r="HY231" s="41"/>
      <c r="HZ231" s="41"/>
      <c r="IA231" s="41"/>
      <c r="IB231" s="41"/>
      <c r="IC231" s="41"/>
      <c r="ID231" s="41"/>
      <c r="IE231" s="41"/>
      <c r="IF231" s="41"/>
      <c r="IG231" s="41"/>
      <c r="IH231" s="41"/>
      <c r="II231" s="41"/>
      <c r="IJ231" s="41"/>
      <c r="IK231" s="41"/>
      <c r="IL231" s="41"/>
      <c r="IM231" s="41"/>
      <c r="IN231" s="41"/>
      <c r="IO231" s="41"/>
      <c r="IP231" s="41"/>
      <c r="IQ231" s="41"/>
      <c r="IR231" s="41"/>
      <c r="IS231" s="41"/>
      <c r="IT231" s="41"/>
      <c r="IU231" s="41"/>
      <c r="IV231" s="41"/>
      <c r="IW231" s="41"/>
      <c r="IX231" s="41"/>
      <c r="IY231" s="41"/>
      <c r="IZ231" s="41"/>
      <c r="JA231" s="41"/>
      <c r="JB231" s="41"/>
      <c r="JC231" s="41"/>
      <c r="JD231" s="41"/>
      <c r="JE231" s="41"/>
      <c r="JF231" s="41"/>
      <c r="JG231" s="41"/>
      <c r="JH231" s="41"/>
      <c r="JI231" s="41"/>
      <c r="JJ231" s="41"/>
      <c r="JK231" s="41"/>
      <c r="JL231" s="41"/>
      <c r="JM231" s="41"/>
      <c r="JN231" s="41"/>
    </row>
    <row r="232" spans="1:274" s="130" customFormat="1" ht="84.75" customHeight="1" x14ac:dyDescent="0.25">
      <c r="A232" s="223">
        <v>208</v>
      </c>
      <c r="B232" s="227" t="s">
        <v>829</v>
      </c>
      <c r="C232" s="224">
        <v>43211507</v>
      </c>
      <c r="D232" s="126" t="s">
        <v>1201</v>
      </c>
      <c r="E232" s="227" t="s">
        <v>125</v>
      </c>
      <c r="F232" s="224">
        <v>1</v>
      </c>
      <c r="G232" s="225" t="s">
        <v>164</v>
      </c>
      <c r="H232" s="138">
        <v>2</v>
      </c>
      <c r="I232" s="58" t="s">
        <v>89</v>
      </c>
      <c r="J232" s="227" t="s">
        <v>1557</v>
      </c>
      <c r="K232" s="224" t="s">
        <v>108</v>
      </c>
      <c r="L232" s="55">
        <v>6432248</v>
      </c>
      <c r="M232" s="55">
        <v>6432248</v>
      </c>
      <c r="N232" s="227" t="s">
        <v>81</v>
      </c>
      <c r="O232" s="227" t="s">
        <v>56</v>
      </c>
      <c r="P232" s="44" t="s">
        <v>61</v>
      </c>
      <c r="Q232" s="41"/>
      <c r="R232" s="124" t="s">
        <v>1289</v>
      </c>
      <c r="S232" s="124" t="s">
        <v>1290</v>
      </c>
      <c r="T232" s="25">
        <v>42489</v>
      </c>
      <c r="U232" s="116" t="s">
        <v>1291</v>
      </c>
      <c r="V232" s="136" t="s">
        <v>436</v>
      </c>
      <c r="W232" s="205">
        <v>3036148</v>
      </c>
      <c r="X232" s="96"/>
      <c r="Y232" s="92">
        <f t="shared" si="6"/>
        <v>3036148</v>
      </c>
      <c r="Z232" s="92">
        <v>3036148</v>
      </c>
      <c r="AA232" s="136" t="s">
        <v>1292</v>
      </c>
      <c r="AB232" s="136" t="s">
        <v>1293</v>
      </c>
      <c r="AC232" s="136" t="s">
        <v>349</v>
      </c>
      <c r="AD232" s="127" t="s">
        <v>1242</v>
      </c>
      <c r="AE232" s="136" t="s">
        <v>56</v>
      </c>
      <c r="AF232" s="136" t="s">
        <v>56</v>
      </c>
      <c r="AG232" s="136" t="s">
        <v>56</v>
      </c>
      <c r="AH232" s="120" t="s">
        <v>1294</v>
      </c>
      <c r="AI232" s="121">
        <v>42489</v>
      </c>
      <c r="AJ232" s="121">
        <v>42518</v>
      </c>
      <c r="AK232" s="136" t="s">
        <v>1295</v>
      </c>
      <c r="AL232" s="92" t="s">
        <v>1296</v>
      </c>
      <c r="AM232" s="136"/>
      <c r="AN232" s="92"/>
      <c r="AO232" s="96"/>
      <c r="AP232" s="96"/>
      <c r="AQ232" s="96"/>
      <c r="AR232" s="96"/>
      <c r="AS232" s="96"/>
      <c r="AT232" s="96"/>
      <c r="AU232" s="96"/>
      <c r="AV232" s="96"/>
      <c r="AW232" s="96"/>
      <c r="AX232" s="96"/>
      <c r="AY232" s="96"/>
      <c r="AZ232" s="96"/>
      <c r="BA232" s="96"/>
      <c r="BB232" s="41"/>
      <c r="BC232" s="41"/>
      <c r="BD232" s="41"/>
      <c r="BE232" s="41"/>
      <c r="BF232" s="41"/>
      <c r="BG232" s="41"/>
      <c r="BH232" s="41"/>
      <c r="BI232" s="41"/>
      <c r="BJ232" s="41"/>
      <c r="BK232" s="41"/>
      <c r="BL232" s="41"/>
      <c r="BM232" s="41"/>
      <c r="BN232" s="41"/>
      <c r="BO232" s="41"/>
      <c r="BP232" s="41"/>
      <c r="BQ232" s="41"/>
      <c r="BR232" s="41"/>
      <c r="BS232" s="41"/>
      <c r="BT232" s="41"/>
      <c r="BU232" s="41"/>
      <c r="BV232" s="41"/>
      <c r="BW232" s="41"/>
      <c r="BX232" s="41"/>
      <c r="BY232" s="41"/>
      <c r="BZ232" s="41"/>
      <c r="CA232" s="41"/>
      <c r="CB232" s="41"/>
      <c r="CC232" s="41"/>
      <c r="CD232" s="41"/>
      <c r="CE232" s="41"/>
      <c r="CF232" s="41"/>
      <c r="CG232" s="41"/>
      <c r="CH232" s="41"/>
      <c r="CI232" s="41"/>
      <c r="CJ232" s="41"/>
      <c r="CK232" s="41"/>
      <c r="CL232" s="41"/>
      <c r="CM232" s="41"/>
      <c r="CN232" s="41"/>
      <c r="CO232" s="41"/>
      <c r="CP232" s="41"/>
      <c r="CQ232" s="41"/>
      <c r="CR232" s="41"/>
      <c r="CS232" s="41"/>
      <c r="CT232" s="41"/>
      <c r="CU232" s="41"/>
      <c r="CV232" s="41"/>
      <c r="CW232" s="41"/>
      <c r="CX232" s="41"/>
      <c r="CY232" s="41"/>
      <c r="CZ232" s="41"/>
      <c r="DA232" s="41"/>
      <c r="DB232" s="41"/>
      <c r="DC232" s="41"/>
      <c r="DD232" s="41"/>
      <c r="DE232" s="41"/>
      <c r="DF232" s="41"/>
      <c r="DG232" s="41"/>
      <c r="DH232" s="41"/>
      <c r="DI232" s="41"/>
      <c r="DJ232" s="41"/>
      <c r="DK232" s="41"/>
      <c r="DL232" s="41"/>
      <c r="DM232" s="41"/>
      <c r="DN232" s="41"/>
      <c r="DO232" s="41"/>
      <c r="DP232" s="41"/>
      <c r="DQ232" s="41"/>
      <c r="DR232" s="41"/>
      <c r="DS232" s="41"/>
      <c r="DT232" s="41"/>
      <c r="DU232" s="41"/>
      <c r="DV232" s="41"/>
      <c r="DW232" s="41"/>
      <c r="DX232" s="41"/>
      <c r="DY232" s="41"/>
      <c r="DZ232" s="41"/>
      <c r="EA232" s="41"/>
      <c r="EB232" s="41"/>
      <c r="EC232" s="41"/>
      <c r="ED232" s="41"/>
      <c r="EE232" s="41"/>
      <c r="EF232" s="41"/>
      <c r="EG232" s="41"/>
      <c r="EH232" s="41"/>
      <c r="EI232" s="41"/>
      <c r="EJ232" s="41"/>
      <c r="EK232" s="41"/>
      <c r="EL232" s="41"/>
      <c r="EM232" s="41"/>
      <c r="EN232" s="41"/>
      <c r="EO232" s="41"/>
      <c r="EP232" s="41"/>
      <c r="EQ232" s="41"/>
      <c r="ER232" s="41"/>
      <c r="ES232" s="41"/>
      <c r="ET232" s="41"/>
      <c r="EU232" s="41"/>
      <c r="EV232" s="41"/>
      <c r="EW232" s="41"/>
      <c r="EX232" s="41"/>
      <c r="EY232" s="41"/>
      <c r="EZ232" s="41"/>
      <c r="FA232" s="41"/>
      <c r="FB232" s="41"/>
      <c r="FC232" s="41"/>
      <c r="FD232" s="41"/>
      <c r="FE232" s="41"/>
      <c r="FF232" s="41"/>
      <c r="FG232" s="41"/>
      <c r="FH232" s="41"/>
      <c r="FI232" s="41"/>
      <c r="FJ232" s="41"/>
      <c r="FK232" s="41"/>
      <c r="FL232" s="41"/>
      <c r="FM232" s="41"/>
      <c r="FN232" s="41"/>
      <c r="FO232" s="41"/>
      <c r="FP232" s="41"/>
      <c r="FQ232" s="41"/>
      <c r="FR232" s="41"/>
      <c r="FS232" s="41"/>
      <c r="FT232" s="41"/>
      <c r="FU232" s="41"/>
      <c r="FV232" s="41"/>
      <c r="FW232" s="41"/>
      <c r="FX232" s="41"/>
      <c r="FY232" s="41"/>
      <c r="FZ232" s="41"/>
      <c r="GA232" s="41"/>
      <c r="GB232" s="41"/>
      <c r="GC232" s="41"/>
      <c r="GD232" s="41"/>
      <c r="GE232" s="41"/>
      <c r="GF232" s="41"/>
      <c r="GG232" s="41"/>
      <c r="GH232" s="41"/>
      <c r="GI232" s="41"/>
      <c r="GJ232" s="41"/>
      <c r="GK232" s="41"/>
      <c r="GL232" s="41"/>
      <c r="GM232" s="41"/>
      <c r="GN232" s="41"/>
      <c r="GO232" s="41"/>
      <c r="GP232" s="41"/>
      <c r="GQ232" s="41"/>
      <c r="GR232" s="41"/>
      <c r="GS232" s="41"/>
      <c r="GT232" s="41"/>
      <c r="GU232" s="41"/>
      <c r="GV232" s="41"/>
      <c r="GW232" s="41"/>
      <c r="GX232" s="41"/>
      <c r="GY232" s="41"/>
      <c r="GZ232" s="41"/>
      <c r="HA232" s="41"/>
      <c r="HB232" s="41"/>
      <c r="HC232" s="41"/>
      <c r="HD232" s="41"/>
      <c r="HE232" s="41"/>
      <c r="HF232" s="41"/>
      <c r="HG232" s="41"/>
      <c r="HH232" s="41"/>
      <c r="HI232" s="41"/>
      <c r="HJ232" s="41"/>
      <c r="HK232" s="41"/>
      <c r="HL232" s="41"/>
      <c r="HM232" s="41"/>
      <c r="HN232" s="41"/>
      <c r="HO232" s="41"/>
      <c r="HP232" s="41"/>
      <c r="HQ232" s="41"/>
      <c r="HR232" s="41"/>
      <c r="HS232" s="41"/>
      <c r="HT232" s="41"/>
      <c r="HU232" s="41"/>
      <c r="HV232" s="41"/>
      <c r="HW232" s="41"/>
      <c r="HX232" s="41"/>
      <c r="HY232" s="41"/>
      <c r="HZ232" s="41"/>
      <c r="IA232" s="41"/>
      <c r="IB232" s="41"/>
      <c r="IC232" s="41"/>
      <c r="ID232" s="41"/>
      <c r="IE232" s="41"/>
      <c r="IF232" s="41"/>
      <c r="IG232" s="41"/>
      <c r="IH232" s="41"/>
      <c r="II232" s="41"/>
      <c r="IJ232" s="41"/>
      <c r="IK232" s="41"/>
      <c r="IL232" s="41"/>
      <c r="IM232" s="41"/>
      <c r="IN232" s="41"/>
      <c r="IO232" s="41"/>
      <c r="IP232" s="41"/>
      <c r="IQ232" s="41"/>
      <c r="IR232" s="41"/>
      <c r="IS232" s="41"/>
      <c r="IT232" s="41"/>
      <c r="IU232" s="41"/>
      <c r="IV232" s="41"/>
      <c r="IW232" s="41"/>
      <c r="IX232" s="41"/>
      <c r="IY232" s="41"/>
      <c r="IZ232" s="41"/>
      <c r="JA232" s="41"/>
      <c r="JB232" s="41"/>
      <c r="JC232" s="41"/>
      <c r="JD232" s="41"/>
      <c r="JE232" s="41"/>
      <c r="JF232" s="41"/>
      <c r="JG232" s="41"/>
      <c r="JH232" s="41"/>
      <c r="JI232" s="41"/>
      <c r="JJ232" s="41"/>
      <c r="JK232" s="41"/>
      <c r="JL232" s="41"/>
      <c r="JM232" s="41"/>
      <c r="JN232" s="41"/>
    </row>
    <row r="233" spans="1:274" s="130" customFormat="1" ht="96.75" customHeight="1" x14ac:dyDescent="0.25">
      <c r="A233" s="223">
        <v>210</v>
      </c>
      <c r="B233" s="224" t="s">
        <v>407</v>
      </c>
      <c r="C233" s="224">
        <v>80101706</v>
      </c>
      <c r="D233" s="125" t="s">
        <v>832</v>
      </c>
      <c r="E233" s="224" t="s">
        <v>125</v>
      </c>
      <c r="F233" s="224">
        <v>1</v>
      </c>
      <c r="G233" s="225" t="s">
        <v>161</v>
      </c>
      <c r="H233" s="138">
        <v>9</v>
      </c>
      <c r="I233" s="227" t="s">
        <v>96</v>
      </c>
      <c r="J233" s="38" t="s">
        <v>684</v>
      </c>
      <c r="K233" s="224" t="s">
        <v>108</v>
      </c>
      <c r="L233" s="42">
        <v>47250000</v>
      </c>
      <c r="M233" s="55">
        <v>47250000</v>
      </c>
      <c r="N233" s="224" t="s">
        <v>81</v>
      </c>
      <c r="O233" s="224" t="s">
        <v>56</v>
      </c>
      <c r="P233" s="21" t="s">
        <v>126</v>
      </c>
      <c r="Q233" s="41"/>
      <c r="R233" s="124" t="s">
        <v>1033</v>
      </c>
      <c r="S233" s="124" t="s">
        <v>402</v>
      </c>
      <c r="T233" s="25">
        <v>42465</v>
      </c>
      <c r="U233" s="186" t="s">
        <v>1034</v>
      </c>
      <c r="V233" s="127" t="s">
        <v>211</v>
      </c>
      <c r="W233" s="205">
        <v>47250000</v>
      </c>
      <c r="X233" s="457">
        <f>(-5250000)</f>
        <v>-5250000</v>
      </c>
      <c r="Y233" s="92">
        <f>SUM(W233+X233)</f>
        <v>42000000</v>
      </c>
      <c r="Z233" s="92">
        <v>42000000</v>
      </c>
      <c r="AA233" s="136" t="s">
        <v>1035</v>
      </c>
      <c r="AB233" s="127" t="s">
        <v>1036</v>
      </c>
      <c r="AC233" s="127" t="s">
        <v>224</v>
      </c>
      <c r="AD233" s="127"/>
      <c r="AE233" s="127" t="s">
        <v>56</v>
      </c>
      <c r="AF233" s="127" t="s">
        <v>56</v>
      </c>
      <c r="AG233" s="127" t="s">
        <v>56</v>
      </c>
      <c r="AH233" s="320" t="s">
        <v>1037</v>
      </c>
      <c r="AI233" s="321">
        <v>42465</v>
      </c>
      <c r="AJ233" s="321">
        <v>42708</v>
      </c>
      <c r="AK233" s="127" t="s">
        <v>406</v>
      </c>
      <c r="AL233" s="498" t="s">
        <v>407</v>
      </c>
      <c r="AM233" s="461" t="s">
        <v>56</v>
      </c>
      <c r="AN233" s="461" t="s">
        <v>56</v>
      </c>
      <c r="AO233" s="461" t="s">
        <v>56</v>
      </c>
      <c r="AP233" s="461" t="s">
        <v>56</v>
      </c>
      <c r="AQ233" s="461" t="s">
        <v>56</v>
      </c>
      <c r="AR233" s="462">
        <v>5250000</v>
      </c>
      <c r="AS233" s="462">
        <v>5250000</v>
      </c>
      <c r="AT233" s="96"/>
      <c r="AU233" s="462">
        <v>2975000</v>
      </c>
      <c r="AV233" s="462">
        <v>1575000</v>
      </c>
      <c r="AW233" s="96"/>
      <c r="AX233" s="96"/>
      <c r="AY233" s="96"/>
      <c r="AZ233" s="96"/>
      <c r="BA233" s="96"/>
      <c r="BB233" s="41"/>
      <c r="BC233" s="41"/>
      <c r="BD233" s="41"/>
      <c r="BE233" s="41"/>
      <c r="BF233" s="41"/>
      <c r="BG233" s="41"/>
      <c r="BH233" s="41"/>
      <c r="BI233" s="41"/>
      <c r="BJ233" s="41"/>
      <c r="BK233" s="41"/>
      <c r="BL233" s="41"/>
      <c r="BM233" s="41"/>
      <c r="BN233" s="41"/>
      <c r="BO233" s="41"/>
      <c r="BP233" s="41"/>
      <c r="BQ233" s="41"/>
      <c r="BR233" s="41"/>
      <c r="BS233" s="41"/>
      <c r="BT233" s="41"/>
      <c r="BU233" s="41"/>
      <c r="BV233" s="41"/>
      <c r="BW233" s="41"/>
      <c r="BX233" s="41"/>
      <c r="BY233" s="41"/>
      <c r="BZ233" s="41"/>
      <c r="CA233" s="41"/>
      <c r="CB233" s="41"/>
      <c r="CC233" s="41"/>
      <c r="CD233" s="41"/>
      <c r="CE233" s="41"/>
      <c r="CF233" s="41"/>
      <c r="CG233" s="41"/>
      <c r="CH233" s="41"/>
      <c r="CI233" s="41"/>
      <c r="CJ233" s="41"/>
      <c r="CK233" s="41"/>
      <c r="CL233" s="41"/>
      <c r="CM233" s="41"/>
      <c r="CN233" s="41"/>
      <c r="CO233" s="41"/>
      <c r="CP233" s="41"/>
      <c r="CQ233" s="41"/>
      <c r="CR233" s="41"/>
      <c r="CS233" s="41"/>
      <c r="CT233" s="41"/>
      <c r="CU233" s="41"/>
      <c r="CV233" s="41"/>
      <c r="CW233" s="41"/>
      <c r="CX233" s="41"/>
      <c r="CY233" s="41"/>
      <c r="CZ233" s="41"/>
      <c r="DA233" s="41"/>
      <c r="DB233" s="41"/>
      <c r="DC233" s="41"/>
      <c r="DD233" s="41"/>
      <c r="DE233" s="41"/>
      <c r="DF233" s="41"/>
      <c r="DG233" s="41"/>
      <c r="DH233" s="41"/>
      <c r="DI233" s="41"/>
      <c r="DJ233" s="41"/>
      <c r="DK233" s="41"/>
      <c r="DL233" s="41"/>
      <c r="DM233" s="41"/>
      <c r="DN233" s="41"/>
      <c r="DO233" s="41"/>
      <c r="DP233" s="41"/>
      <c r="DQ233" s="41"/>
      <c r="DR233" s="41"/>
      <c r="DS233" s="41"/>
      <c r="DT233" s="41"/>
      <c r="DU233" s="41"/>
      <c r="DV233" s="41"/>
      <c r="DW233" s="41"/>
      <c r="DX233" s="41"/>
      <c r="DY233" s="41"/>
      <c r="DZ233" s="41"/>
      <c r="EA233" s="41"/>
      <c r="EB233" s="41"/>
      <c r="EC233" s="41"/>
      <c r="ED233" s="41"/>
      <c r="EE233" s="41"/>
      <c r="EF233" s="41"/>
      <c r="EG233" s="41"/>
      <c r="EH233" s="41"/>
      <c r="EI233" s="41"/>
      <c r="EJ233" s="41"/>
      <c r="EK233" s="41"/>
      <c r="EL233" s="41"/>
      <c r="EM233" s="41"/>
      <c r="EN233" s="41"/>
      <c r="EO233" s="41"/>
      <c r="EP233" s="41"/>
      <c r="EQ233" s="41"/>
      <c r="ER233" s="41"/>
      <c r="ES233" s="41"/>
      <c r="ET233" s="41"/>
      <c r="EU233" s="41"/>
      <c r="EV233" s="41"/>
      <c r="EW233" s="41"/>
      <c r="EX233" s="41"/>
      <c r="EY233" s="41"/>
      <c r="EZ233" s="41"/>
      <c r="FA233" s="41"/>
      <c r="FB233" s="41"/>
      <c r="FC233" s="41"/>
      <c r="FD233" s="41"/>
      <c r="FE233" s="41"/>
      <c r="FF233" s="41"/>
      <c r="FG233" s="41"/>
      <c r="FH233" s="41"/>
      <c r="FI233" s="41"/>
      <c r="FJ233" s="41"/>
      <c r="FK233" s="41"/>
      <c r="FL233" s="41"/>
      <c r="FM233" s="41"/>
      <c r="FN233" s="41"/>
      <c r="FO233" s="41"/>
      <c r="FP233" s="41"/>
      <c r="FQ233" s="41"/>
      <c r="FR233" s="41"/>
      <c r="FS233" s="41"/>
      <c r="FT233" s="41"/>
      <c r="FU233" s="41"/>
      <c r="FV233" s="41"/>
      <c r="FW233" s="41"/>
      <c r="FX233" s="41"/>
      <c r="FY233" s="41"/>
      <c r="FZ233" s="41"/>
      <c r="GA233" s="41"/>
      <c r="GB233" s="41"/>
      <c r="GC233" s="41"/>
      <c r="GD233" s="41"/>
      <c r="GE233" s="41"/>
      <c r="GF233" s="41"/>
      <c r="GG233" s="41"/>
      <c r="GH233" s="41"/>
      <c r="GI233" s="41"/>
      <c r="GJ233" s="41"/>
      <c r="GK233" s="41"/>
      <c r="GL233" s="41"/>
      <c r="GM233" s="41"/>
      <c r="GN233" s="41"/>
      <c r="GO233" s="41"/>
      <c r="GP233" s="41"/>
      <c r="GQ233" s="41"/>
      <c r="GR233" s="41"/>
      <c r="GS233" s="41"/>
      <c r="GT233" s="41"/>
      <c r="GU233" s="41"/>
      <c r="GV233" s="41"/>
      <c r="GW233" s="41"/>
      <c r="GX233" s="41"/>
      <c r="GY233" s="41"/>
      <c r="GZ233" s="41"/>
      <c r="HA233" s="41"/>
      <c r="HB233" s="41"/>
      <c r="HC233" s="41"/>
      <c r="HD233" s="41"/>
      <c r="HE233" s="41"/>
      <c r="HF233" s="41"/>
      <c r="HG233" s="41"/>
      <c r="HH233" s="41"/>
      <c r="HI233" s="41"/>
      <c r="HJ233" s="41"/>
      <c r="HK233" s="41"/>
      <c r="HL233" s="41"/>
      <c r="HM233" s="41"/>
      <c r="HN233" s="41"/>
      <c r="HO233" s="41"/>
      <c r="HP233" s="41"/>
      <c r="HQ233" s="41"/>
      <c r="HR233" s="41"/>
      <c r="HS233" s="41"/>
      <c r="HT233" s="41"/>
      <c r="HU233" s="41"/>
      <c r="HV233" s="41"/>
      <c r="HW233" s="41"/>
      <c r="HX233" s="41"/>
      <c r="HY233" s="41"/>
      <c r="HZ233" s="41"/>
      <c r="IA233" s="41"/>
      <c r="IB233" s="41"/>
      <c r="IC233" s="41"/>
      <c r="ID233" s="41"/>
      <c r="IE233" s="41"/>
      <c r="IF233" s="41"/>
      <c r="IG233" s="41"/>
      <c r="IH233" s="41"/>
      <c r="II233" s="41"/>
      <c r="IJ233" s="41"/>
      <c r="IK233" s="41"/>
      <c r="IL233" s="41"/>
      <c r="IM233" s="41"/>
      <c r="IN233" s="41"/>
      <c r="IO233" s="41"/>
      <c r="IP233" s="41"/>
      <c r="IQ233" s="41"/>
      <c r="IR233" s="41"/>
      <c r="IS233" s="41"/>
      <c r="IT233" s="41"/>
      <c r="IU233" s="41"/>
      <c r="IV233" s="41"/>
      <c r="IW233" s="41"/>
      <c r="IX233" s="41"/>
      <c r="IY233" s="41"/>
      <c r="IZ233" s="41"/>
      <c r="JA233" s="41"/>
      <c r="JB233" s="41"/>
      <c r="JC233" s="41"/>
      <c r="JD233" s="41"/>
      <c r="JE233" s="41"/>
      <c r="JF233" s="41"/>
      <c r="JG233" s="41"/>
      <c r="JH233" s="41"/>
      <c r="JI233" s="41"/>
      <c r="JJ233" s="41"/>
      <c r="JK233" s="41"/>
      <c r="JL233" s="41"/>
      <c r="JM233" s="41"/>
      <c r="JN233" s="41"/>
    </row>
    <row r="234" spans="1:274" s="130" customFormat="1" ht="65.25" customHeight="1" x14ac:dyDescent="0.25">
      <c r="A234" s="223">
        <v>211</v>
      </c>
      <c r="B234" s="224" t="s">
        <v>822</v>
      </c>
      <c r="C234" s="224" t="s">
        <v>915</v>
      </c>
      <c r="D234" s="115" t="s">
        <v>1038</v>
      </c>
      <c r="E234" s="224" t="s">
        <v>95</v>
      </c>
      <c r="F234" s="224">
        <v>1</v>
      </c>
      <c r="G234" s="225" t="s">
        <v>165</v>
      </c>
      <c r="H234" s="138" t="s">
        <v>440</v>
      </c>
      <c r="I234" s="224" t="s">
        <v>89</v>
      </c>
      <c r="J234" s="224" t="s">
        <v>74</v>
      </c>
      <c r="K234" s="224" t="s">
        <v>55</v>
      </c>
      <c r="L234" s="54">
        <v>1250000</v>
      </c>
      <c r="M234" s="55">
        <v>1250000</v>
      </c>
      <c r="N234" s="224" t="s">
        <v>81</v>
      </c>
      <c r="O234" s="224" t="s">
        <v>56</v>
      </c>
      <c r="P234" s="22" t="s">
        <v>82</v>
      </c>
      <c r="Q234" s="41"/>
      <c r="R234" s="124" t="s">
        <v>1610</v>
      </c>
      <c r="S234" s="311" t="s">
        <v>1609</v>
      </c>
      <c r="T234" s="25">
        <v>42566</v>
      </c>
      <c r="U234" s="26" t="s">
        <v>1608</v>
      </c>
      <c r="V234" s="127" t="s">
        <v>451</v>
      </c>
      <c r="W234" s="312">
        <v>1088924</v>
      </c>
      <c r="X234" s="312">
        <v>95120</v>
      </c>
      <c r="Y234" s="92">
        <f t="shared" si="6"/>
        <v>1184044</v>
      </c>
      <c r="Z234" s="92">
        <v>1184044</v>
      </c>
      <c r="AA234" s="168" t="s">
        <v>1607</v>
      </c>
      <c r="AB234" s="136" t="s">
        <v>1606</v>
      </c>
      <c r="AC234" s="136" t="s">
        <v>35</v>
      </c>
      <c r="AD234" s="127" t="s">
        <v>1605</v>
      </c>
      <c r="AE234" s="136" t="s">
        <v>56</v>
      </c>
      <c r="AF234" s="136" t="s">
        <v>56</v>
      </c>
      <c r="AG234" s="136" t="s">
        <v>56</v>
      </c>
      <c r="AH234" s="168" t="s">
        <v>1604</v>
      </c>
      <c r="AI234" s="121">
        <v>42566</v>
      </c>
      <c r="AJ234" s="121">
        <v>42580</v>
      </c>
      <c r="AK234" s="136" t="s">
        <v>206</v>
      </c>
      <c r="AL234" s="92" t="s">
        <v>1357</v>
      </c>
      <c r="AM234" s="156"/>
      <c r="AN234" s="96"/>
      <c r="AO234" s="96"/>
      <c r="AP234" s="96"/>
      <c r="AQ234" s="96"/>
      <c r="AR234" s="96"/>
      <c r="AS234" s="96"/>
      <c r="AT234" s="96"/>
      <c r="AU234" s="96"/>
      <c r="AV234" s="96"/>
      <c r="AW234" s="96"/>
      <c r="AX234" s="96"/>
      <c r="AY234" s="96"/>
      <c r="AZ234" s="96"/>
      <c r="BA234" s="96"/>
      <c r="BB234" s="41"/>
      <c r="BC234" s="41"/>
      <c r="BD234" s="41"/>
      <c r="BE234" s="41"/>
      <c r="BF234" s="41"/>
      <c r="BG234" s="41"/>
      <c r="BH234" s="41"/>
      <c r="BI234" s="41"/>
      <c r="BJ234" s="41"/>
      <c r="BK234" s="41"/>
      <c r="BL234" s="41"/>
      <c r="BM234" s="41"/>
      <c r="BN234" s="41"/>
      <c r="BO234" s="41"/>
      <c r="BP234" s="41"/>
      <c r="BQ234" s="41"/>
      <c r="BR234" s="41"/>
      <c r="BS234" s="41"/>
      <c r="BT234" s="41"/>
      <c r="BU234" s="41"/>
      <c r="BV234" s="41"/>
      <c r="BW234" s="41"/>
      <c r="BX234" s="41"/>
      <c r="BY234" s="41"/>
      <c r="BZ234" s="41"/>
      <c r="CA234" s="41"/>
      <c r="CB234" s="41"/>
      <c r="CC234" s="41"/>
      <c r="CD234" s="41"/>
      <c r="CE234" s="41"/>
      <c r="CF234" s="41"/>
      <c r="CG234" s="41"/>
      <c r="CH234" s="41"/>
      <c r="CI234" s="41"/>
      <c r="CJ234" s="41"/>
      <c r="CK234" s="41"/>
      <c r="CL234" s="41"/>
      <c r="CM234" s="41"/>
      <c r="CN234" s="41"/>
      <c r="CO234" s="41"/>
      <c r="CP234" s="41"/>
      <c r="CQ234" s="41"/>
      <c r="CR234" s="41"/>
      <c r="CS234" s="41"/>
      <c r="CT234" s="41"/>
      <c r="CU234" s="41"/>
      <c r="CV234" s="41"/>
      <c r="CW234" s="41"/>
      <c r="CX234" s="41"/>
      <c r="CY234" s="41"/>
      <c r="CZ234" s="41"/>
      <c r="DA234" s="41"/>
      <c r="DB234" s="41"/>
      <c r="DC234" s="41"/>
      <c r="DD234" s="41"/>
      <c r="DE234" s="41"/>
      <c r="DF234" s="41"/>
      <c r="DG234" s="41"/>
      <c r="DH234" s="41"/>
      <c r="DI234" s="41"/>
      <c r="DJ234" s="41"/>
      <c r="DK234" s="41"/>
      <c r="DL234" s="41"/>
      <c r="DM234" s="41"/>
      <c r="DN234" s="41"/>
      <c r="DO234" s="41"/>
      <c r="DP234" s="41"/>
      <c r="DQ234" s="41"/>
      <c r="DR234" s="41"/>
      <c r="DS234" s="41"/>
      <c r="DT234" s="41"/>
      <c r="DU234" s="41"/>
      <c r="DV234" s="41"/>
      <c r="DW234" s="41"/>
      <c r="DX234" s="41"/>
      <c r="DY234" s="41"/>
      <c r="DZ234" s="41"/>
      <c r="EA234" s="41"/>
      <c r="EB234" s="41"/>
      <c r="EC234" s="41"/>
      <c r="ED234" s="41"/>
      <c r="EE234" s="41"/>
      <c r="EF234" s="41"/>
      <c r="EG234" s="41"/>
      <c r="EH234" s="41"/>
      <c r="EI234" s="41"/>
      <c r="EJ234" s="41"/>
      <c r="EK234" s="41"/>
      <c r="EL234" s="41"/>
      <c r="EM234" s="41"/>
      <c r="EN234" s="41"/>
      <c r="EO234" s="41"/>
      <c r="EP234" s="41"/>
      <c r="EQ234" s="41"/>
      <c r="ER234" s="41"/>
      <c r="ES234" s="41"/>
      <c r="ET234" s="41"/>
      <c r="EU234" s="41"/>
      <c r="EV234" s="41"/>
      <c r="EW234" s="41"/>
      <c r="EX234" s="41"/>
      <c r="EY234" s="41"/>
      <c r="EZ234" s="41"/>
      <c r="FA234" s="41"/>
      <c r="FB234" s="41"/>
      <c r="FC234" s="41"/>
      <c r="FD234" s="41"/>
      <c r="FE234" s="41"/>
      <c r="FF234" s="41"/>
      <c r="FG234" s="41"/>
      <c r="FH234" s="41"/>
      <c r="FI234" s="41"/>
      <c r="FJ234" s="41"/>
      <c r="FK234" s="41"/>
      <c r="FL234" s="41"/>
      <c r="FM234" s="41"/>
      <c r="FN234" s="41"/>
      <c r="FO234" s="41"/>
      <c r="FP234" s="41"/>
      <c r="FQ234" s="41"/>
      <c r="FR234" s="41"/>
      <c r="FS234" s="41"/>
      <c r="FT234" s="41"/>
      <c r="FU234" s="41"/>
      <c r="FV234" s="41"/>
      <c r="FW234" s="41"/>
      <c r="FX234" s="41"/>
      <c r="FY234" s="41"/>
      <c r="FZ234" s="41"/>
      <c r="GA234" s="41"/>
      <c r="GB234" s="41"/>
      <c r="GC234" s="41"/>
      <c r="GD234" s="41"/>
      <c r="GE234" s="41"/>
      <c r="GF234" s="41"/>
      <c r="GG234" s="41"/>
      <c r="GH234" s="41"/>
      <c r="GI234" s="41"/>
      <c r="GJ234" s="41"/>
      <c r="GK234" s="41"/>
      <c r="GL234" s="41"/>
      <c r="GM234" s="41"/>
      <c r="GN234" s="41"/>
      <c r="GO234" s="41"/>
      <c r="GP234" s="41"/>
      <c r="GQ234" s="41"/>
      <c r="GR234" s="41"/>
      <c r="GS234" s="41"/>
      <c r="GT234" s="41"/>
      <c r="GU234" s="41"/>
      <c r="GV234" s="41"/>
      <c r="GW234" s="41"/>
      <c r="GX234" s="41"/>
      <c r="GY234" s="41"/>
      <c r="GZ234" s="41"/>
      <c r="HA234" s="41"/>
      <c r="HB234" s="41"/>
      <c r="HC234" s="41"/>
      <c r="HD234" s="41"/>
      <c r="HE234" s="41"/>
      <c r="HF234" s="41"/>
      <c r="HG234" s="41"/>
      <c r="HH234" s="41"/>
      <c r="HI234" s="41"/>
      <c r="HJ234" s="41"/>
      <c r="HK234" s="41"/>
      <c r="HL234" s="41"/>
      <c r="HM234" s="41"/>
      <c r="HN234" s="41"/>
      <c r="HO234" s="41"/>
      <c r="HP234" s="41"/>
      <c r="HQ234" s="41"/>
      <c r="HR234" s="41"/>
      <c r="HS234" s="41"/>
      <c r="HT234" s="41"/>
      <c r="HU234" s="41"/>
      <c r="HV234" s="41"/>
      <c r="HW234" s="41"/>
      <c r="HX234" s="41"/>
      <c r="HY234" s="41"/>
      <c r="HZ234" s="41"/>
      <c r="IA234" s="41"/>
      <c r="IB234" s="41"/>
      <c r="IC234" s="41"/>
      <c r="ID234" s="41"/>
      <c r="IE234" s="41"/>
      <c r="IF234" s="41"/>
      <c r="IG234" s="41"/>
      <c r="IH234" s="41"/>
      <c r="II234" s="41"/>
      <c r="IJ234" s="41"/>
      <c r="IK234" s="41"/>
      <c r="IL234" s="41"/>
      <c r="IM234" s="41"/>
      <c r="IN234" s="41"/>
      <c r="IO234" s="41"/>
      <c r="IP234" s="41"/>
      <c r="IQ234" s="41"/>
      <c r="IR234" s="41"/>
      <c r="IS234" s="41"/>
      <c r="IT234" s="41"/>
      <c r="IU234" s="41"/>
      <c r="IV234" s="41"/>
      <c r="IW234" s="41"/>
      <c r="IX234" s="41"/>
      <c r="IY234" s="41"/>
      <c r="IZ234" s="41"/>
      <c r="JA234" s="41"/>
      <c r="JB234" s="41"/>
      <c r="JC234" s="41"/>
      <c r="JD234" s="41"/>
      <c r="JE234" s="41"/>
      <c r="JF234" s="41"/>
      <c r="JG234" s="41"/>
      <c r="JH234" s="41"/>
      <c r="JI234" s="41"/>
      <c r="JJ234" s="41"/>
      <c r="JK234" s="41"/>
      <c r="JL234" s="41"/>
      <c r="JM234" s="41"/>
      <c r="JN234" s="41"/>
    </row>
    <row r="235" spans="1:274" s="130" customFormat="1" ht="135" customHeight="1" x14ac:dyDescent="0.25">
      <c r="A235" s="223">
        <v>212</v>
      </c>
      <c r="B235" s="224" t="s">
        <v>820</v>
      </c>
      <c r="C235" s="224">
        <v>80101706</v>
      </c>
      <c r="D235" s="125" t="s">
        <v>783</v>
      </c>
      <c r="E235" s="224" t="s">
        <v>125</v>
      </c>
      <c r="F235" s="224">
        <v>1</v>
      </c>
      <c r="G235" s="225" t="s">
        <v>164</v>
      </c>
      <c r="H235" s="226">
        <v>8.5</v>
      </c>
      <c r="I235" s="227" t="s">
        <v>96</v>
      </c>
      <c r="J235" s="227" t="s">
        <v>684</v>
      </c>
      <c r="K235" s="224" t="s">
        <v>108</v>
      </c>
      <c r="L235" s="42">
        <v>13387500</v>
      </c>
      <c r="M235" s="55">
        <v>13387500</v>
      </c>
      <c r="N235" s="224" t="s">
        <v>81</v>
      </c>
      <c r="O235" s="224" t="s">
        <v>56</v>
      </c>
      <c r="P235" s="21" t="s">
        <v>126</v>
      </c>
      <c r="Q235" s="41"/>
      <c r="R235" s="124" t="s">
        <v>1076</v>
      </c>
      <c r="S235" s="124" t="s">
        <v>566</v>
      </c>
      <c r="T235" s="25">
        <v>42472</v>
      </c>
      <c r="U235" s="186" t="s">
        <v>543</v>
      </c>
      <c r="V235" s="127" t="s">
        <v>295</v>
      </c>
      <c r="W235" s="205">
        <v>13387500</v>
      </c>
      <c r="X235" s="96"/>
      <c r="Y235" s="92">
        <f t="shared" si="6"/>
        <v>13387500</v>
      </c>
      <c r="Z235" s="92">
        <v>13387500</v>
      </c>
      <c r="AA235" s="136" t="s">
        <v>1060</v>
      </c>
      <c r="AB235" s="136" t="s">
        <v>1077</v>
      </c>
      <c r="AC235" s="136" t="s">
        <v>224</v>
      </c>
      <c r="AD235" s="127" t="s">
        <v>1078</v>
      </c>
      <c r="AE235" s="136" t="s">
        <v>56</v>
      </c>
      <c r="AF235" s="136" t="s">
        <v>56</v>
      </c>
      <c r="AG235" s="136" t="s">
        <v>56</v>
      </c>
      <c r="AH235" s="120" t="s">
        <v>1042</v>
      </c>
      <c r="AI235" s="121">
        <v>42472</v>
      </c>
      <c r="AJ235" s="121">
        <v>42729</v>
      </c>
      <c r="AK235" s="136" t="s">
        <v>388</v>
      </c>
      <c r="AL235" s="92" t="s">
        <v>389</v>
      </c>
      <c r="AM235" s="461" t="s">
        <v>56</v>
      </c>
      <c r="AN235" s="461" t="s">
        <v>56</v>
      </c>
      <c r="AO235" s="461" t="s">
        <v>56</v>
      </c>
      <c r="AP235" s="461" t="s">
        <v>56</v>
      </c>
      <c r="AQ235" s="461" t="s">
        <v>56</v>
      </c>
      <c r="AR235" s="462">
        <v>1575000</v>
      </c>
      <c r="AS235" s="534">
        <v>1575000</v>
      </c>
      <c r="AT235" s="96"/>
      <c r="AU235" s="534">
        <v>1575000</v>
      </c>
      <c r="AV235" s="96"/>
      <c r="AW235" s="96"/>
      <c r="AX235" s="96"/>
      <c r="AY235" s="96"/>
      <c r="AZ235" s="96"/>
      <c r="BA235" s="96"/>
      <c r="BB235" s="41"/>
      <c r="BC235" s="41"/>
      <c r="BD235" s="41"/>
      <c r="BE235" s="41"/>
      <c r="BF235" s="41"/>
      <c r="BG235" s="41"/>
      <c r="BH235" s="41"/>
      <c r="BI235" s="41"/>
      <c r="BJ235" s="41"/>
      <c r="BK235" s="41"/>
      <c r="BL235" s="41"/>
      <c r="BM235" s="41"/>
      <c r="BN235" s="41"/>
      <c r="BO235" s="41"/>
      <c r="BP235" s="41"/>
      <c r="BQ235" s="41"/>
      <c r="BR235" s="41"/>
      <c r="BS235" s="41"/>
      <c r="BT235" s="41"/>
      <c r="BU235" s="41"/>
      <c r="BV235" s="41"/>
      <c r="BW235" s="41"/>
      <c r="BX235" s="41"/>
      <c r="BY235" s="41"/>
      <c r="BZ235" s="41"/>
      <c r="CA235" s="41"/>
      <c r="CB235" s="41"/>
      <c r="CC235" s="41"/>
      <c r="CD235" s="41"/>
      <c r="CE235" s="41"/>
      <c r="CF235" s="41"/>
      <c r="CG235" s="41"/>
      <c r="CH235" s="41"/>
      <c r="CI235" s="41"/>
      <c r="CJ235" s="41"/>
      <c r="CK235" s="41"/>
      <c r="CL235" s="41"/>
      <c r="CM235" s="41"/>
      <c r="CN235" s="41"/>
      <c r="CO235" s="41"/>
      <c r="CP235" s="41"/>
      <c r="CQ235" s="41"/>
      <c r="CR235" s="41"/>
      <c r="CS235" s="41"/>
      <c r="CT235" s="41"/>
      <c r="CU235" s="41"/>
      <c r="CV235" s="41"/>
      <c r="CW235" s="41"/>
      <c r="CX235" s="41"/>
      <c r="CY235" s="41"/>
      <c r="CZ235" s="41"/>
      <c r="DA235" s="41"/>
      <c r="DB235" s="41"/>
      <c r="DC235" s="41"/>
      <c r="DD235" s="41"/>
      <c r="DE235" s="41"/>
      <c r="DF235" s="41"/>
      <c r="DG235" s="41"/>
      <c r="DH235" s="41"/>
      <c r="DI235" s="41"/>
      <c r="DJ235" s="41"/>
      <c r="DK235" s="41"/>
      <c r="DL235" s="41"/>
      <c r="DM235" s="41"/>
      <c r="DN235" s="41"/>
      <c r="DO235" s="41"/>
      <c r="DP235" s="41"/>
      <c r="DQ235" s="41"/>
      <c r="DR235" s="41"/>
      <c r="DS235" s="41"/>
      <c r="DT235" s="41"/>
      <c r="DU235" s="41"/>
      <c r="DV235" s="41"/>
      <c r="DW235" s="41"/>
      <c r="DX235" s="41"/>
      <c r="DY235" s="41"/>
      <c r="DZ235" s="41"/>
      <c r="EA235" s="41"/>
      <c r="EB235" s="41"/>
      <c r="EC235" s="41"/>
      <c r="ED235" s="41"/>
      <c r="EE235" s="41"/>
      <c r="EF235" s="41"/>
      <c r="EG235" s="41"/>
      <c r="EH235" s="41"/>
      <c r="EI235" s="41"/>
      <c r="EJ235" s="41"/>
      <c r="EK235" s="41"/>
      <c r="EL235" s="41"/>
      <c r="EM235" s="41"/>
      <c r="EN235" s="41"/>
      <c r="EO235" s="41"/>
      <c r="EP235" s="41"/>
      <c r="EQ235" s="41"/>
      <c r="ER235" s="41"/>
      <c r="ES235" s="41"/>
      <c r="ET235" s="41"/>
      <c r="EU235" s="41"/>
      <c r="EV235" s="41"/>
      <c r="EW235" s="41"/>
      <c r="EX235" s="41"/>
      <c r="EY235" s="41"/>
      <c r="EZ235" s="41"/>
      <c r="FA235" s="41"/>
      <c r="FB235" s="41"/>
      <c r="FC235" s="41"/>
      <c r="FD235" s="41"/>
      <c r="FE235" s="41"/>
      <c r="FF235" s="41"/>
      <c r="FG235" s="41"/>
      <c r="FH235" s="41"/>
      <c r="FI235" s="41"/>
      <c r="FJ235" s="41"/>
      <c r="FK235" s="41"/>
      <c r="FL235" s="41"/>
      <c r="FM235" s="41"/>
      <c r="FN235" s="41"/>
      <c r="FO235" s="41"/>
      <c r="FP235" s="41"/>
      <c r="FQ235" s="41"/>
      <c r="FR235" s="41"/>
      <c r="FS235" s="41"/>
      <c r="FT235" s="41"/>
      <c r="FU235" s="41"/>
      <c r="FV235" s="41"/>
      <c r="FW235" s="41"/>
      <c r="FX235" s="41"/>
      <c r="FY235" s="41"/>
      <c r="FZ235" s="41"/>
      <c r="GA235" s="41"/>
      <c r="GB235" s="41"/>
      <c r="GC235" s="41"/>
      <c r="GD235" s="41"/>
      <c r="GE235" s="41"/>
      <c r="GF235" s="41"/>
      <c r="GG235" s="41"/>
      <c r="GH235" s="41"/>
      <c r="GI235" s="41"/>
      <c r="GJ235" s="41"/>
      <c r="GK235" s="41"/>
      <c r="GL235" s="41"/>
      <c r="GM235" s="41"/>
      <c r="GN235" s="41"/>
      <c r="GO235" s="41"/>
      <c r="GP235" s="41"/>
      <c r="GQ235" s="41"/>
      <c r="GR235" s="41"/>
      <c r="GS235" s="41"/>
      <c r="GT235" s="41"/>
      <c r="GU235" s="41"/>
      <c r="GV235" s="41"/>
      <c r="GW235" s="41"/>
      <c r="GX235" s="41"/>
      <c r="GY235" s="41"/>
      <c r="GZ235" s="41"/>
      <c r="HA235" s="41"/>
      <c r="HB235" s="41"/>
      <c r="HC235" s="41"/>
      <c r="HD235" s="41"/>
      <c r="HE235" s="41"/>
      <c r="HF235" s="41"/>
      <c r="HG235" s="41"/>
      <c r="HH235" s="41"/>
      <c r="HI235" s="41"/>
      <c r="HJ235" s="41"/>
      <c r="HK235" s="41"/>
      <c r="HL235" s="41"/>
      <c r="HM235" s="41"/>
      <c r="HN235" s="41"/>
      <c r="HO235" s="41"/>
      <c r="HP235" s="41"/>
      <c r="HQ235" s="41"/>
      <c r="HR235" s="41"/>
      <c r="HS235" s="41"/>
      <c r="HT235" s="41"/>
      <c r="HU235" s="41"/>
      <c r="HV235" s="41"/>
      <c r="HW235" s="41"/>
      <c r="HX235" s="41"/>
      <c r="HY235" s="41"/>
      <c r="HZ235" s="41"/>
      <c r="IA235" s="41"/>
      <c r="IB235" s="41"/>
      <c r="IC235" s="41"/>
      <c r="ID235" s="41"/>
      <c r="IE235" s="41"/>
      <c r="IF235" s="41"/>
      <c r="IG235" s="41"/>
      <c r="IH235" s="41"/>
      <c r="II235" s="41"/>
      <c r="IJ235" s="41"/>
      <c r="IK235" s="41"/>
      <c r="IL235" s="41"/>
      <c r="IM235" s="41"/>
      <c r="IN235" s="41"/>
      <c r="IO235" s="41"/>
      <c r="IP235" s="41"/>
      <c r="IQ235" s="41"/>
      <c r="IR235" s="41"/>
      <c r="IS235" s="41"/>
      <c r="IT235" s="41"/>
      <c r="IU235" s="41"/>
      <c r="IV235" s="41"/>
      <c r="IW235" s="41"/>
      <c r="IX235" s="41"/>
      <c r="IY235" s="41"/>
      <c r="IZ235" s="41"/>
      <c r="JA235" s="41"/>
      <c r="JB235" s="41"/>
      <c r="JC235" s="41"/>
      <c r="JD235" s="41"/>
      <c r="JE235" s="41"/>
      <c r="JF235" s="41"/>
      <c r="JG235" s="41"/>
      <c r="JH235" s="41"/>
      <c r="JI235" s="41"/>
      <c r="JJ235" s="41"/>
      <c r="JK235" s="41"/>
      <c r="JL235" s="41"/>
      <c r="JM235" s="41"/>
      <c r="JN235" s="41"/>
    </row>
    <row r="236" spans="1:274" s="130" customFormat="1" ht="87.75" customHeight="1" x14ac:dyDescent="0.25">
      <c r="A236" s="236">
        <v>213</v>
      </c>
      <c r="B236" s="237" t="s">
        <v>816</v>
      </c>
      <c r="C236" s="257">
        <v>80101706</v>
      </c>
      <c r="D236" s="237" t="s">
        <v>849</v>
      </c>
      <c r="E236" s="237" t="s">
        <v>125</v>
      </c>
      <c r="F236" s="237">
        <v>1</v>
      </c>
      <c r="G236" s="238" t="s">
        <v>164</v>
      </c>
      <c r="H236" s="239">
        <v>8.8000000000000007</v>
      </c>
      <c r="I236" s="235" t="s">
        <v>80</v>
      </c>
      <c r="J236" s="227" t="s">
        <v>1311</v>
      </c>
      <c r="K236" s="224" t="s">
        <v>108</v>
      </c>
      <c r="L236" s="566">
        <v>25000000</v>
      </c>
      <c r="M236" s="55">
        <v>25000000</v>
      </c>
      <c r="N236" s="224" t="s">
        <v>81</v>
      </c>
      <c r="O236" s="224" t="s">
        <v>56</v>
      </c>
      <c r="P236" s="21" t="s">
        <v>126</v>
      </c>
      <c r="Q236" s="41"/>
      <c r="R236" s="326" t="s">
        <v>1202</v>
      </c>
      <c r="S236" s="326" t="s">
        <v>1163</v>
      </c>
      <c r="T236" s="327">
        <v>42482</v>
      </c>
      <c r="U236" s="328" t="s">
        <v>1203</v>
      </c>
      <c r="V236" s="328" t="s">
        <v>201</v>
      </c>
      <c r="W236" s="205">
        <v>25000000</v>
      </c>
      <c r="X236" s="96"/>
      <c r="Y236" s="92">
        <f t="shared" si="6"/>
        <v>25000000</v>
      </c>
      <c r="Z236" s="92">
        <v>25000000</v>
      </c>
      <c r="AA236" s="294" t="s">
        <v>1204</v>
      </c>
      <c r="AB236" s="294" t="s">
        <v>1205</v>
      </c>
      <c r="AC236" s="294" t="s">
        <v>214</v>
      </c>
      <c r="AD236" s="328" t="s">
        <v>1206</v>
      </c>
      <c r="AE236" s="294" t="s">
        <v>56</v>
      </c>
      <c r="AF236" s="294" t="s">
        <v>56</v>
      </c>
      <c r="AG236" s="294" t="s">
        <v>56</v>
      </c>
      <c r="AH236" s="567" t="s">
        <v>1207</v>
      </c>
      <c r="AI236" s="343">
        <v>42485</v>
      </c>
      <c r="AJ236" s="343">
        <v>42582</v>
      </c>
      <c r="AK236" s="294" t="s">
        <v>578</v>
      </c>
      <c r="AL236" s="568" t="s">
        <v>584</v>
      </c>
      <c r="AM236" s="569" t="s">
        <v>56</v>
      </c>
      <c r="AN236" s="466" t="s">
        <v>56</v>
      </c>
      <c r="AO236" s="466" t="s">
        <v>56</v>
      </c>
      <c r="AP236" s="466" t="s">
        <v>56</v>
      </c>
      <c r="AQ236" s="466" t="s">
        <v>56</v>
      </c>
      <c r="AR236" s="462">
        <v>1703062</v>
      </c>
      <c r="AS236" s="536" t="s">
        <v>1630</v>
      </c>
      <c r="AT236" s="96"/>
      <c r="AU236" s="462">
        <v>1968890</v>
      </c>
      <c r="AV236" s="96"/>
      <c r="AW236" s="96"/>
      <c r="AX236" s="96"/>
      <c r="AY236" s="96"/>
      <c r="AZ236" s="96"/>
      <c r="BA236" s="96"/>
      <c r="BB236" s="41"/>
      <c r="BC236" s="41"/>
      <c r="BD236" s="41"/>
      <c r="BE236" s="41"/>
      <c r="BF236" s="41"/>
      <c r="BG236" s="41"/>
      <c r="BH236" s="41"/>
      <c r="BI236" s="41"/>
      <c r="BJ236" s="41"/>
      <c r="BK236" s="41"/>
      <c r="BL236" s="41"/>
      <c r="BM236" s="41"/>
      <c r="BN236" s="41"/>
      <c r="BO236" s="41"/>
      <c r="BP236" s="41"/>
      <c r="BQ236" s="41"/>
      <c r="BR236" s="41"/>
      <c r="BS236" s="41"/>
      <c r="BT236" s="41"/>
      <c r="BU236" s="41"/>
      <c r="BV236" s="41"/>
      <c r="BW236" s="41"/>
      <c r="BX236" s="41"/>
      <c r="BY236" s="41"/>
      <c r="BZ236" s="41"/>
      <c r="CA236" s="41"/>
      <c r="CB236" s="41"/>
      <c r="CC236" s="41"/>
      <c r="CD236" s="41"/>
      <c r="CE236" s="41"/>
      <c r="CF236" s="41"/>
      <c r="CG236" s="41"/>
      <c r="CH236" s="41"/>
      <c r="CI236" s="41"/>
      <c r="CJ236" s="41"/>
      <c r="CK236" s="41"/>
      <c r="CL236" s="41"/>
      <c r="CM236" s="41"/>
      <c r="CN236" s="41"/>
      <c r="CO236" s="41"/>
      <c r="CP236" s="41"/>
      <c r="CQ236" s="41"/>
      <c r="CR236" s="41"/>
      <c r="CS236" s="41"/>
      <c r="CT236" s="41"/>
      <c r="CU236" s="41"/>
      <c r="CV236" s="41"/>
      <c r="CW236" s="41"/>
      <c r="CX236" s="41"/>
      <c r="CY236" s="41"/>
      <c r="CZ236" s="41"/>
      <c r="DA236" s="41"/>
      <c r="DB236" s="41"/>
      <c r="DC236" s="41"/>
      <c r="DD236" s="41"/>
      <c r="DE236" s="41"/>
      <c r="DF236" s="41"/>
      <c r="DG236" s="41"/>
      <c r="DH236" s="41"/>
      <c r="DI236" s="41"/>
      <c r="DJ236" s="41"/>
      <c r="DK236" s="41"/>
      <c r="DL236" s="41"/>
      <c r="DM236" s="41"/>
      <c r="DN236" s="41"/>
      <c r="DO236" s="41"/>
      <c r="DP236" s="41"/>
      <c r="DQ236" s="41"/>
      <c r="DR236" s="41"/>
      <c r="DS236" s="41"/>
      <c r="DT236" s="41"/>
      <c r="DU236" s="41"/>
      <c r="DV236" s="41"/>
      <c r="DW236" s="41"/>
      <c r="DX236" s="41"/>
      <c r="DY236" s="41"/>
      <c r="DZ236" s="41"/>
      <c r="EA236" s="41"/>
      <c r="EB236" s="41"/>
      <c r="EC236" s="41"/>
      <c r="ED236" s="41"/>
      <c r="EE236" s="41"/>
      <c r="EF236" s="41"/>
      <c r="EG236" s="41"/>
      <c r="EH236" s="41"/>
      <c r="EI236" s="41"/>
      <c r="EJ236" s="41"/>
      <c r="EK236" s="41"/>
      <c r="EL236" s="41"/>
      <c r="EM236" s="41"/>
      <c r="EN236" s="41"/>
      <c r="EO236" s="41"/>
      <c r="EP236" s="41"/>
      <c r="EQ236" s="41"/>
      <c r="ER236" s="41"/>
      <c r="ES236" s="41"/>
      <c r="ET236" s="41"/>
      <c r="EU236" s="41"/>
      <c r="EV236" s="41"/>
      <c r="EW236" s="41"/>
      <c r="EX236" s="41"/>
      <c r="EY236" s="41"/>
      <c r="EZ236" s="41"/>
      <c r="FA236" s="41"/>
      <c r="FB236" s="41"/>
      <c r="FC236" s="41"/>
      <c r="FD236" s="41"/>
      <c r="FE236" s="41"/>
      <c r="FF236" s="41"/>
      <c r="FG236" s="41"/>
      <c r="FH236" s="41"/>
      <c r="FI236" s="41"/>
      <c r="FJ236" s="41"/>
      <c r="FK236" s="41"/>
      <c r="FL236" s="41"/>
      <c r="FM236" s="41"/>
      <c r="FN236" s="41"/>
      <c r="FO236" s="41"/>
      <c r="FP236" s="41"/>
      <c r="FQ236" s="41"/>
      <c r="FR236" s="41"/>
      <c r="FS236" s="41"/>
      <c r="FT236" s="41"/>
      <c r="FU236" s="41"/>
      <c r="FV236" s="41"/>
      <c r="FW236" s="41"/>
      <c r="FX236" s="41"/>
      <c r="FY236" s="41"/>
      <c r="FZ236" s="41"/>
      <c r="GA236" s="41"/>
      <c r="GB236" s="41"/>
      <c r="GC236" s="41"/>
      <c r="GD236" s="41"/>
      <c r="GE236" s="41"/>
      <c r="GF236" s="41"/>
      <c r="GG236" s="41"/>
      <c r="GH236" s="41"/>
      <c r="GI236" s="41"/>
      <c r="GJ236" s="41"/>
      <c r="GK236" s="41"/>
      <c r="GL236" s="41"/>
      <c r="GM236" s="41"/>
      <c r="GN236" s="41"/>
      <c r="GO236" s="41"/>
      <c r="GP236" s="41"/>
      <c r="GQ236" s="41"/>
      <c r="GR236" s="41"/>
      <c r="GS236" s="41"/>
      <c r="GT236" s="41"/>
      <c r="GU236" s="41"/>
      <c r="GV236" s="41"/>
      <c r="GW236" s="41"/>
      <c r="GX236" s="41"/>
      <c r="GY236" s="41"/>
      <c r="GZ236" s="41"/>
      <c r="HA236" s="41"/>
      <c r="HB236" s="41"/>
      <c r="HC236" s="41"/>
      <c r="HD236" s="41"/>
      <c r="HE236" s="41"/>
      <c r="HF236" s="41"/>
      <c r="HG236" s="41"/>
      <c r="HH236" s="41"/>
      <c r="HI236" s="41"/>
      <c r="HJ236" s="41"/>
      <c r="HK236" s="41"/>
      <c r="HL236" s="41"/>
      <c r="HM236" s="41"/>
      <c r="HN236" s="41"/>
      <c r="HO236" s="41"/>
      <c r="HP236" s="41"/>
      <c r="HQ236" s="41"/>
      <c r="HR236" s="41"/>
      <c r="HS236" s="41"/>
      <c r="HT236" s="41"/>
      <c r="HU236" s="41"/>
      <c r="HV236" s="41"/>
      <c r="HW236" s="41"/>
      <c r="HX236" s="41"/>
      <c r="HY236" s="41"/>
      <c r="HZ236" s="41"/>
      <c r="IA236" s="41"/>
      <c r="IB236" s="41"/>
      <c r="IC236" s="41"/>
      <c r="ID236" s="41"/>
      <c r="IE236" s="41"/>
      <c r="IF236" s="41"/>
      <c r="IG236" s="41"/>
      <c r="IH236" s="41"/>
      <c r="II236" s="41"/>
      <c r="IJ236" s="41"/>
      <c r="IK236" s="41"/>
      <c r="IL236" s="41"/>
      <c r="IM236" s="41"/>
      <c r="IN236" s="41"/>
      <c r="IO236" s="41"/>
      <c r="IP236" s="41"/>
      <c r="IQ236" s="41"/>
      <c r="IR236" s="41"/>
      <c r="IS236" s="41"/>
      <c r="IT236" s="41"/>
      <c r="IU236" s="41"/>
      <c r="IV236" s="41"/>
      <c r="IW236" s="41"/>
      <c r="IX236" s="41"/>
      <c r="IY236" s="41"/>
      <c r="IZ236" s="41"/>
      <c r="JA236" s="41"/>
      <c r="JB236" s="41"/>
      <c r="JC236" s="41"/>
      <c r="JD236" s="41"/>
      <c r="JE236" s="41"/>
      <c r="JF236" s="41"/>
      <c r="JG236" s="41"/>
      <c r="JH236" s="41"/>
      <c r="JI236" s="41"/>
      <c r="JJ236" s="41"/>
      <c r="JK236" s="41"/>
      <c r="JL236" s="41"/>
      <c r="JM236" s="41"/>
      <c r="JN236" s="41"/>
    </row>
    <row r="237" spans="1:274" s="130" customFormat="1" ht="70.5" customHeight="1" x14ac:dyDescent="0.25">
      <c r="A237" s="236"/>
      <c r="B237" s="237"/>
      <c r="C237" s="258"/>
      <c r="D237" s="237"/>
      <c r="E237" s="237"/>
      <c r="F237" s="237"/>
      <c r="G237" s="238"/>
      <c r="H237" s="239"/>
      <c r="I237" s="235"/>
      <c r="J237" s="227" t="s">
        <v>1312</v>
      </c>
      <c r="K237" s="224" t="s">
        <v>108</v>
      </c>
      <c r="L237" s="566">
        <v>112700000</v>
      </c>
      <c r="M237" s="55">
        <v>112700000</v>
      </c>
      <c r="N237" s="457" t="s">
        <v>81</v>
      </c>
      <c r="O237" s="224" t="s">
        <v>56</v>
      </c>
      <c r="P237" s="21" t="s">
        <v>126</v>
      </c>
      <c r="Q237" s="41"/>
      <c r="R237" s="334"/>
      <c r="S237" s="334"/>
      <c r="T237" s="335"/>
      <c r="U237" s="243"/>
      <c r="V237" s="243"/>
      <c r="W237" s="205">
        <v>112700000</v>
      </c>
      <c r="X237" s="96"/>
      <c r="Y237" s="92">
        <f t="shared" si="6"/>
        <v>112700000</v>
      </c>
      <c r="Z237" s="92">
        <v>112700000</v>
      </c>
      <c r="AA237" s="313"/>
      <c r="AB237" s="313"/>
      <c r="AC237" s="313"/>
      <c r="AD237" s="243"/>
      <c r="AE237" s="313"/>
      <c r="AF237" s="313"/>
      <c r="AG237" s="313"/>
      <c r="AH237" s="570"/>
      <c r="AI237" s="351"/>
      <c r="AJ237" s="351"/>
      <c r="AK237" s="313"/>
      <c r="AL237" s="571"/>
      <c r="AM237" s="572"/>
      <c r="AN237" s="472"/>
      <c r="AO237" s="472"/>
      <c r="AP237" s="472"/>
      <c r="AQ237" s="472"/>
      <c r="AR237" s="96"/>
      <c r="AS237" s="96"/>
      <c r="AT237" s="96"/>
      <c r="AU237" s="96"/>
      <c r="AV237" s="96"/>
      <c r="AW237" s="96"/>
      <c r="AX237" s="96"/>
      <c r="AY237" s="96"/>
      <c r="AZ237" s="96"/>
      <c r="BA237" s="96"/>
      <c r="BB237" s="41"/>
      <c r="BC237" s="41"/>
      <c r="BD237" s="41"/>
      <c r="BE237" s="41"/>
      <c r="BF237" s="41"/>
      <c r="BG237" s="41"/>
      <c r="BH237" s="41"/>
      <c r="BI237" s="41"/>
      <c r="BJ237" s="41"/>
      <c r="BK237" s="41"/>
      <c r="BL237" s="41"/>
      <c r="BM237" s="41"/>
      <c r="BN237" s="41"/>
      <c r="BO237" s="41"/>
      <c r="BP237" s="41"/>
      <c r="BQ237" s="41"/>
      <c r="BR237" s="41"/>
      <c r="BS237" s="41"/>
      <c r="BT237" s="41"/>
      <c r="BU237" s="41"/>
      <c r="BV237" s="41"/>
      <c r="BW237" s="41"/>
      <c r="BX237" s="41"/>
      <c r="BY237" s="41"/>
      <c r="BZ237" s="41"/>
      <c r="CA237" s="41"/>
      <c r="CB237" s="41"/>
      <c r="CC237" s="41"/>
      <c r="CD237" s="41"/>
      <c r="CE237" s="41"/>
      <c r="CF237" s="41"/>
      <c r="CG237" s="41"/>
      <c r="CH237" s="41"/>
      <c r="CI237" s="41"/>
      <c r="CJ237" s="41"/>
      <c r="CK237" s="41"/>
      <c r="CL237" s="41"/>
      <c r="CM237" s="41"/>
      <c r="CN237" s="41"/>
      <c r="CO237" s="41"/>
      <c r="CP237" s="41"/>
      <c r="CQ237" s="41"/>
      <c r="CR237" s="41"/>
      <c r="CS237" s="41"/>
      <c r="CT237" s="41"/>
      <c r="CU237" s="41"/>
      <c r="CV237" s="41"/>
      <c r="CW237" s="41"/>
      <c r="CX237" s="41"/>
      <c r="CY237" s="41"/>
      <c r="CZ237" s="41"/>
      <c r="DA237" s="41"/>
      <c r="DB237" s="41"/>
      <c r="DC237" s="41"/>
      <c r="DD237" s="41"/>
      <c r="DE237" s="41"/>
      <c r="DF237" s="41"/>
      <c r="DG237" s="41"/>
      <c r="DH237" s="41"/>
      <c r="DI237" s="41"/>
      <c r="DJ237" s="41"/>
      <c r="DK237" s="41"/>
      <c r="DL237" s="41"/>
      <c r="DM237" s="41"/>
      <c r="DN237" s="41"/>
      <c r="DO237" s="41"/>
      <c r="DP237" s="41"/>
      <c r="DQ237" s="41"/>
      <c r="DR237" s="41"/>
      <c r="DS237" s="41"/>
      <c r="DT237" s="41"/>
      <c r="DU237" s="41"/>
      <c r="DV237" s="41"/>
      <c r="DW237" s="41"/>
      <c r="DX237" s="41"/>
      <c r="DY237" s="41"/>
      <c r="DZ237" s="41"/>
      <c r="EA237" s="41"/>
      <c r="EB237" s="41"/>
      <c r="EC237" s="41"/>
      <c r="ED237" s="41"/>
      <c r="EE237" s="41"/>
      <c r="EF237" s="41"/>
      <c r="EG237" s="41"/>
      <c r="EH237" s="41"/>
      <c r="EI237" s="41"/>
      <c r="EJ237" s="41"/>
      <c r="EK237" s="41"/>
      <c r="EL237" s="41"/>
      <c r="EM237" s="41"/>
      <c r="EN237" s="41"/>
      <c r="EO237" s="41"/>
      <c r="EP237" s="41"/>
      <c r="EQ237" s="41"/>
      <c r="ER237" s="41"/>
      <c r="ES237" s="41"/>
      <c r="ET237" s="41"/>
      <c r="EU237" s="41"/>
      <c r="EV237" s="41"/>
      <c r="EW237" s="41"/>
      <c r="EX237" s="41"/>
      <c r="EY237" s="41"/>
      <c r="EZ237" s="41"/>
      <c r="FA237" s="41"/>
      <c r="FB237" s="41"/>
      <c r="FC237" s="41"/>
      <c r="FD237" s="41"/>
      <c r="FE237" s="41"/>
      <c r="FF237" s="41"/>
      <c r="FG237" s="41"/>
      <c r="FH237" s="41"/>
      <c r="FI237" s="41"/>
      <c r="FJ237" s="41"/>
      <c r="FK237" s="41"/>
      <c r="FL237" s="41"/>
      <c r="FM237" s="41"/>
      <c r="FN237" s="41"/>
      <c r="FO237" s="41"/>
      <c r="FP237" s="41"/>
      <c r="FQ237" s="41"/>
      <c r="FR237" s="41"/>
      <c r="FS237" s="41"/>
      <c r="FT237" s="41"/>
      <c r="FU237" s="41"/>
      <c r="FV237" s="41"/>
      <c r="FW237" s="41"/>
      <c r="FX237" s="41"/>
      <c r="FY237" s="41"/>
      <c r="FZ237" s="41"/>
      <c r="GA237" s="41"/>
      <c r="GB237" s="41"/>
      <c r="GC237" s="41"/>
      <c r="GD237" s="41"/>
      <c r="GE237" s="41"/>
      <c r="GF237" s="41"/>
      <c r="GG237" s="41"/>
      <c r="GH237" s="41"/>
      <c r="GI237" s="41"/>
      <c r="GJ237" s="41"/>
      <c r="GK237" s="41"/>
      <c r="GL237" s="41"/>
      <c r="GM237" s="41"/>
      <c r="GN237" s="41"/>
      <c r="GO237" s="41"/>
      <c r="GP237" s="41"/>
      <c r="GQ237" s="41"/>
      <c r="GR237" s="41"/>
      <c r="GS237" s="41"/>
      <c r="GT237" s="41"/>
      <c r="GU237" s="41"/>
      <c r="GV237" s="41"/>
      <c r="GW237" s="41"/>
      <c r="GX237" s="41"/>
      <c r="GY237" s="41"/>
      <c r="GZ237" s="41"/>
      <c r="HA237" s="41"/>
      <c r="HB237" s="41"/>
      <c r="HC237" s="41"/>
      <c r="HD237" s="41"/>
      <c r="HE237" s="41"/>
      <c r="HF237" s="41"/>
      <c r="HG237" s="41"/>
      <c r="HH237" s="41"/>
      <c r="HI237" s="41"/>
      <c r="HJ237" s="41"/>
      <c r="HK237" s="41"/>
      <c r="HL237" s="41"/>
      <c r="HM237" s="41"/>
      <c r="HN237" s="41"/>
      <c r="HO237" s="41"/>
      <c r="HP237" s="41"/>
      <c r="HQ237" s="41"/>
      <c r="HR237" s="41"/>
      <c r="HS237" s="41"/>
      <c r="HT237" s="41"/>
      <c r="HU237" s="41"/>
      <c r="HV237" s="41"/>
      <c r="HW237" s="41"/>
      <c r="HX237" s="41"/>
      <c r="HY237" s="41"/>
      <c r="HZ237" s="41"/>
      <c r="IA237" s="41"/>
      <c r="IB237" s="41"/>
      <c r="IC237" s="41"/>
      <c r="ID237" s="41"/>
      <c r="IE237" s="41"/>
      <c r="IF237" s="41"/>
      <c r="IG237" s="41"/>
      <c r="IH237" s="41"/>
      <c r="II237" s="41"/>
      <c r="IJ237" s="41"/>
      <c r="IK237" s="41"/>
      <c r="IL237" s="41"/>
      <c r="IM237" s="41"/>
      <c r="IN237" s="41"/>
      <c r="IO237" s="41"/>
      <c r="IP237" s="41"/>
      <c r="IQ237" s="41"/>
      <c r="IR237" s="41"/>
      <c r="IS237" s="41"/>
      <c r="IT237" s="41"/>
      <c r="IU237" s="41"/>
      <c r="IV237" s="41"/>
      <c r="IW237" s="41"/>
      <c r="IX237" s="41"/>
      <c r="IY237" s="41"/>
      <c r="IZ237" s="41"/>
      <c r="JA237" s="41"/>
      <c r="JB237" s="41"/>
      <c r="JC237" s="41"/>
      <c r="JD237" s="41"/>
      <c r="JE237" s="41"/>
      <c r="JF237" s="41"/>
      <c r="JG237" s="41"/>
      <c r="JH237" s="41"/>
      <c r="JI237" s="41"/>
      <c r="JJ237" s="41"/>
      <c r="JK237" s="41"/>
      <c r="JL237" s="41"/>
      <c r="JM237" s="41"/>
      <c r="JN237" s="41"/>
    </row>
    <row r="238" spans="1:274" s="130" customFormat="1" ht="99" customHeight="1" x14ac:dyDescent="0.25">
      <c r="A238" s="223">
        <v>214</v>
      </c>
      <c r="B238" s="224" t="s">
        <v>820</v>
      </c>
      <c r="C238" s="227">
        <v>80101706</v>
      </c>
      <c r="D238" s="202" t="s">
        <v>123</v>
      </c>
      <c r="E238" s="227" t="s">
        <v>125</v>
      </c>
      <c r="F238" s="227">
        <v>1</v>
      </c>
      <c r="G238" s="225" t="s">
        <v>161</v>
      </c>
      <c r="H238" s="138" t="s">
        <v>916</v>
      </c>
      <c r="I238" s="227" t="s">
        <v>96</v>
      </c>
      <c r="J238" s="227" t="s">
        <v>684</v>
      </c>
      <c r="K238" s="227" t="s">
        <v>108</v>
      </c>
      <c r="L238" s="42">
        <v>20527500</v>
      </c>
      <c r="M238" s="55">
        <v>20527500</v>
      </c>
      <c r="N238" s="227" t="s">
        <v>81</v>
      </c>
      <c r="O238" s="227" t="s">
        <v>56</v>
      </c>
      <c r="P238" s="21" t="s">
        <v>126</v>
      </c>
      <c r="Q238" s="41"/>
      <c r="R238" s="573" t="s">
        <v>1079</v>
      </c>
      <c r="S238" s="573" t="s">
        <v>1080</v>
      </c>
      <c r="T238" s="574">
        <v>42472</v>
      </c>
      <c r="U238" s="575" t="s">
        <v>1081</v>
      </c>
      <c r="V238" s="576" t="s">
        <v>211</v>
      </c>
      <c r="W238" s="205">
        <v>20527500</v>
      </c>
      <c r="X238" s="419"/>
      <c r="Y238" s="218">
        <f t="shared" si="6"/>
        <v>20527500</v>
      </c>
      <c r="Z238" s="218">
        <v>20527500</v>
      </c>
      <c r="AA238" s="577" t="s">
        <v>1052</v>
      </c>
      <c r="AB238" s="577" t="s">
        <v>1082</v>
      </c>
      <c r="AC238" s="577" t="s">
        <v>224</v>
      </c>
      <c r="AD238" s="576" t="s">
        <v>1083</v>
      </c>
      <c r="AE238" s="577" t="s">
        <v>56</v>
      </c>
      <c r="AF238" s="577" t="s">
        <v>56</v>
      </c>
      <c r="AG238" s="577" t="s">
        <v>56</v>
      </c>
      <c r="AH238" s="578" t="s">
        <v>1042</v>
      </c>
      <c r="AI238" s="579">
        <v>42472</v>
      </c>
      <c r="AJ238" s="579">
        <v>42729</v>
      </c>
      <c r="AK238" s="577" t="s">
        <v>388</v>
      </c>
      <c r="AL238" s="218" t="s">
        <v>389</v>
      </c>
      <c r="AM238" s="484" t="s">
        <v>56</v>
      </c>
      <c r="AN238" s="484" t="s">
        <v>56</v>
      </c>
      <c r="AO238" s="484" t="s">
        <v>56</v>
      </c>
      <c r="AP238" s="484" t="s">
        <v>56</v>
      </c>
      <c r="AQ238" s="484" t="s">
        <v>56</v>
      </c>
      <c r="AR238" s="485">
        <v>2415000</v>
      </c>
      <c r="AS238" s="580">
        <v>2415000</v>
      </c>
      <c r="AT238" s="419"/>
      <c r="AU238" s="580">
        <v>2415000</v>
      </c>
      <c r="AV238" s="419"/>
      <c r="AW238" s="419"/>
      <c r="AX238" s="419"/>
      <c r="AY238" s="419"/>
      <c r="AZ238" s="419"/>
      <c r="BA238" s="419"/>
      <c r="BB238" s="41"/>
      <c r="BC238" s="41"/>
      <c r="BD238" s="41"/>
      <c r="BE238" s="41"/>
      <c r="BF238" s="41"/>
      <c r="BG238" s="41"/>
      <c r="BH238" s="41"/>
      <c r="BI238" s="41"/>
      <c r="BJ238" s="41"/>
      <c r="BK238" s="41"/>
      <c r="BL238" s="41"/>
      <c r="BM238" s="41"/>
      <c r="BN238" s="41"/>
      <c r="BO238" s="41"/>
      <c r="BP238" s="41"/>
      <c r="BQ238" s="41"/>
      <c r="BR238" s="41"/>
      <c r="BS238" s="41"/>
      <c r="BT238" s="41"/>
      <c r="BU238" s="41"/>
      <c r="BV238" s="41"/>
      <c r="BW238" s="41"/>
      <c r="BX238" s="41"/>
      <c r="BY238" s="41"/>
      <c r="BZ238" s="41"/>
      <c r="CA238" s="41"/>
      <c r="CB238" s="41"/>
      <c r="CC238" s="41"/>
      <c r="CD238" s="41"/>
      <c r="CE238" s="41"/>
      <c r="CF238" s="41"/>
      <c r="CG238" s="41"/>
      <c r="CH238" s="41"/>
      <c r="CI238" s="41"/>
      <c r="CJ238" s="41"/>
      <c r="CK238" s="41"/>
      <c r="CL238" s="41"/>
      <c r="CM238" s="41"/>
      <c r="CN238" s="41"/>
      <c r="CO238" s="41"/>
      <c r="CP238" s="41"/>
      <c r="CQ238" s="41"/>
      <c r="CR238" s="41"/>
      <c r="CS238" s="41"/>
      <c r="CT238" s="41"/>
      <c r="CU238" s="41"/>
      <c r="CV238" s="41"/>
      <c r="CW238" s="41"/>
      <c r="CX238" s="41"/>
      <c r="CY238" s="41"/>
      <c r="CZ238" s="41"/>
      <c r="DA238" s="41"/>
      <c r="DB238" s="41"/>
      <c r="DC238" s="41"/>
      <c r="DD238" s="41"/>
      <c r="DE238" s="41"/>
      <c r="DF238" s="41"/>
      <c r="DG238" s="41"/>
      <c r="DH238" s="41"/>
      <c r="DI238" s="41"/>
      <c r="DJ238" s="41"/>
      <c r="DK238" s="41"/>
      <c r="DL238" s="41"/>
      <c r="DM238" s="41"/>
      <c r="DN238" s="41"/>
      <c r="DO238" s="41"/>
      <c r="DP238" s="41"/>
      <c r="DQ238" s="41"/>
      <c r="DR238" s="41"/>
      <c r="DS238" s="41"/>
      <c r="DT238" s="41"/>
      <c r="DU238" s="41"/>
      <c r="DV238" s="41"/>
      <c r="DW238" s="41"/>
      <c r="DX238" s="41"/>
      <c r="DY238" s="41"/>
      <c r="DZ238" s="41"/>
      <c r="EA238" s="41"/>
      <c r="EB238" s="41"/>
      <c r="EC238" s="41"/>
      <c r="ED238" s="41"/>
      <c r="EE238" s="41"/>
      <c r="EF238" s="41"/>
      <c r="EG238" s="41"/>
      <c r="EH238" s="41"/>
      <c r="EI238" s="41"/>
      <c r="EJ238" s="41"/>
      <c r="EK238" s="41"/>
      <c r="EL238" s="41"/>
      <c r="EM238" s="41"/>
      <c r="EN238" s="41"/>
      <c r="EO238" s="41"/>
      <c r="EP238" s="41"/>
      <c r="EQ238" s="41"/>
      <c r="ER238" s="41"/>
      <c r="ES238" s="41"/>
      <c r="ET238" s="41"/>
      <c r="EU238" s="41"/>
      <c r="EV238" s="41"/>
      <c r="EW238" s="41"/>
      <c r="EX238" s="41"/>
      <c r="EY238" s="41"/>
      <c r="EZ238" s="41"/>
      <c r="FA238" s="41"/>
      <c r="FB238" s="41"/>
      <c r="FC238" s="41"/>
      <c r="FD238" s="41"/>
      <c r="FE238" s="41"/>
      <c r="FF238" s="41"/>
      <c r="FG238" s="41"/>
      <c r="FH238" s="41"/>
      <c r="FI238" s="41"/>
      <c r="FJ238" s="41"/>
      <c r="FK238" s="41"/>
      <c r="FL238" s="41"/>
      <c r="FM238" s="41"/>
      <c r="FN238" s="41"/>
      <c r="FO238" s="41"/>
      <c r="FP238" s="41"/>
      <c r="FQ238" s="41"/>
      <c r="FR238" s="41"/>
      <c r="FS238" s="41"/>
      <c r="FT238" s="41"/>
      <c r="FU238" s="41"/>
      <c r="FV238" s="41"/>
      <c r="FW238" s="41"/>
      <c r="FX238" s="41"/>
      <c r="FY238" s="41"/>
      <c r="FZ238" s="41"/>
      <c r="GA238" s="41"/>
      <c r="GB238" s="41"/>
      <c r="GC238" s="41"/>
      <c r="GD238" s="41"/>
      <c r="GE238" s="41"/>
      <c r="GF238" s="41"/>
      <c r="GG238" s="41"/>
      <c r="GH238" s="41"/>
      <c r="GI238" s="41"/>
      <c r="GJ238" s="41"/>
      <c r="GK238" s="41"/>
      <c r="GL238" s="41"/>
      <c r="GM238" s="41"/>
      <c r="GN238" s="41"/>
      <c r="GO238" s="41"/>
      <c r="GP238" s="41"/>
      <c r="GQ238" s="41"/>
      <c r="GR238" s="41"/>
      <c r="GS238" s="41"/>
      <c r="GT238" s="41"/>
      <c r="GU238" s="41"/>
      <c r="GV238" s="41"/>
      <c r="GW238" s="41"/>
      <c r="GX238" s="41"/>
      <c r="GY238" s="41"/>
      <c r="GZ238" s="41"/>
      <c r="HA238" s="41"/>
      <c r="HB238" s="41"/>
      <c r="HC238" s="41"/>
      <c r="HD238" s="41"/>
      <c r="HE238" s="41"/>
      <c r="HF238" s="41"/>
      <c r="HG238" s="41"/>
      <c r="HH238" s="41"/>
      <c r="HI238" s="41"/>
      <c r="HJ238" s="41"/>
      <c r="HK238" s="41"/>
      <c r="HL238" s="41"/>
      <c r="HM238" s="41"/>
      <c r="HN238" s="41"/>
      <c r="HO238" s="41"/>
      <c r="HP238" s="41"/>
      <c r="HQ238" s="41"/>
      <c r="HR238" s="41"/>
      <c r="HS238" s="41"/>
      <c r="HT238" s="41"/>
      <c r="HU238" s="41"/>
      <c r="HV238" s="41"/>
      <c r="HW238" s="41"/>
      <c r="HX238" s="41"/>
      <c r="HY238" s="41"/>
      <c r="HZ238" s="41"/>
      <c r="IA238" s="41"/>
      <c r="IB238" s="41"/>
      <c r="IC238" s="41"/>
      <c r="ID238" s="41"/>
      <c r="IE238" s="41"/>
      <c r="IF238" s="41"/>
      <c r="IG238" s="41"/>
      <c r="IH238" s="41"/>
      <c r="II238" s="41"/>
      <c r="IJ238" s="41"/>
      <c r="IK238" s="41"/>
      <c r="IL238" s="41"/>
      <c r="IM238" s="41"/>
      <c r="IN238" s="41"/>
      <c r="IO238" s="41"/>
      <c r="IP238" s="41"/>
      <c r="IQ238" s="41"/>
      <c r="IR238" s="41"/>
      <c r="IS238" s="41"/>
      <c r="IT238" s="41"/>
      <c r="IU238" s="41"/>
      <c r="IV238" s="41"/>
      <c r="IW238" s="41"/>
      <c r="IX238" s="41"/>
      <c r="IY238" s="41"/>
      <c r="IZ238" s="41"/>
      <c r="JA238" s="41"/>
      <c r="JB238" s="41"/>
      <c r="JC238" s="41"/>
      <c r="JD238" s="41"/>
      <c r="JE238" s="41"/>
      <c r="JF238" s="41"/>
      <c r="JG238" s="41"/>
      <c r="JH238" s="41"/>
      <c r="JI238" s="41"/>
      <c r="JJ238" s="41"/>
      <c r="JK238" s="41"/>
      <c r="JL238" s="41"/>
      <c r="JM238" s="41"/>
      <c r="JN238" s="41"/>
    </row>
    <row r="239" spans="1:274" s="130" customFormat="1" ht="123" customHeight="1" x14ac:dyDescent="0.25">
      <c r="A239" s="223">
        <v>216</v>
      </c>
      <c r="B239" s="224" t="s">
        <v>817</v>
      </c>
      <c r="C239" s="227">
        <v>80101706</v>
      </c>
      <c r="D239" s="202" t="s">
        <v>1122</v>
      </c>
      <c r="E239" s="227" t="s">
        <v>125</v>
      </c>
      <c r="F239" s="227">
        <v>1</v>
      </c>
      <c r="G239" s="225" t="s">
        <v>162</v>
      </c>
      <c r="H239" s="138">
        <v>8</v>
      </c>
      <c r="I239" s="227" t="s">
        <v>96</v>
      </c>
      <c r="J239" s="227" t="s">
        <v>684</v>
      </c>
      <c r="K239" s="227" t="s">
        <v>108</v>
      </c>
      <c r="L239" s="42">
        <v>56000000</v>
      </c>
      <c r="M239" s="55">
        <v>56000000</v>
      </c>
      <c r="N239" s="227" t="s">
        <v>81</v>
      </c>
      <c r="O239" s="227" t="s">
        <v>56</v>
      </c>
      <c r="P239" s="21" t="s">
        <v>126</v>
      </c>
      <c r="Q239" s="41"/>
      <c r="R239" s="124" t="s">
        <v>1297</v>
      </c>
      <c r="S239" s="124" t="s">
        <v>1298</v>
      </c>
      <c r="T239" s="25">
        <v>42493</v>
      </c>
      <c r="U239" s="186" t="s">
        <v>1299</v>
      </c>
      <c r="V239" s="127" t="s">
        <v>211</v>
      </c>
      <c r="W239" s="205">
        <v>56000000</v>
      </c>
      <c r="X239" s="96"/>
      <c r="Y239" s="92">
        <f t="shared" si="6"/>
        <v>56000000</v>
      </c>
      <c r="Z239" s="92">
        <v>56000000</v>
      </c>
      <c r="AA239" s="301" t="s">
        <v>1266</v>
      </c>
      <c r="AB239" s="136" t="s">
        <v>1220</v>
      </c>
      <c r="AC239" s="136" t="s">
        <v>224</v>
      </c>
      <c r="AD239" s="127"/>
      <c r="AE239" s="136" t="s">
        <v>56</v>
      </c>
      <c r="AF239" s="136" t="s">
        <v>56</v>
      </c>
      <c r="AG239" s="136" t="s">
        <v>56</v>
      </c>
      <c r="AH239" s="120" t="s">
        <v>1222</v>
      </c>
      <c r="AI239" s="121">
        <v>42493</v>
      </c>
      <c r="AJ239" s="121">
        <v>42734</v>
      </c>
      <c r="AK239" s="136" t="s">
        <v>345</v>
      </c>
      <c r="AL239" s="92" t="s">
        <v>346</v>
      </c>
      <c r="AM239" s="462" t="s">
        <v>56</v>
      </c>
      <c r="AN239" s="462" t="s">
        <v>56</v>
      </c>
      <c r="AO239" s="462" t="s">
        <v>56</v>
      </c>
      <c r="AP239" s="462" t="s">
        <v>56</v>
      </c>
      <c r="AQ239" s="462" t="s">
        <v>56</v>
      </c>
      <c r="AR239" s="462" t="s">
        <v>56</v>
      </c>
      <c r="AS239" s="462" t="s">
        <v>56</v>
      </c>
      <c r="AT239" s="462" t="s">
        <v>56</v>
      </c>
      <c r="AU239" s="462">
        <v>7000000</v>
      </c>
      <c r="AV239" s="96"/>
      <c r="AW239" s="96"/>
      <c r="AX239" s="96"/>
      <c r="AY239" s="96"/>
      <c r="AZ239" s="96"/>
      <c r="BA239" s="96"/>
      <c r="BB239" s="96"/>
      <c r="BC239" s="96"/>
      <c r="BD239" s="96"/>
      <c r="BE239" s="96"/>
      <c r="BF239" s="96"/>
      <c r="BG239" s="96"/>
      <c r="BH239" s="96"/>
      <c r="BI239" s="96"/>
      <c r="BJ239" s="96"/>
      <c r="BK239" s="96"/>
      <c r="BL239" s="96"/>
      <c r="BM239" s="96"/>
      <c r="BN239" s="96"/>
      <c r="BO239" s="96"/>
      <c r="BP239" s="96"/>
      <c r="BQ239" s="96"/>
      <c r="BR239" s="96"/>
      <c r="BS239" s="96"/>
      <c r="BT239" s="96"/>
      <c r="BU239" s="96"/>
      <c r="BV239" s="96"/>
      <c r="BW239" s="96"/>
      <c r="BX239" s="96"/>
      <c r="BY239" s="96"/>
      <c r="BZ239" s="96"/>
      <c r="CA239" s="96"/>
      <c r="CB239" s="96"/>
      <c r="CC239" s="96"/>
      <c r="CD239" s="96"/>
      <c r="CE239" s="96"/>
      <c r="CF239" s="96"/>
      <c r="CG239" s="96"/>
      <c r="CH239" s="96"/>
      <c r="CI239" s="96"/>
      <c r="CJ239" s="96"/>
      <c r="CK239" s="96"/>
      <c r="CL239" s="96"/>
      <c r="CM239" s="96"/>
      <c r="CN239" s="96"/>
      <c r="CO239" s="96"/>
      <c r="CP239" s="96"/>
      <c r="CQ239" s="96"/>
      <c r="CR239" s="96"/>
      <c r="CS239" s="96"/>
      <c r="CT239" s="96"/>
      <c r="CU239" s="96"/>
      <c r="CV239" s="96"/>
      <c r="CW239" s="96"/>
      <c r="CX239" s="96"/>
      <c r="CY239" s="96"/>
      <c r="CZ239" s="96"/>
      <c r="DA239" s="96"/>
      <c r="DB239" s="96"/>
      <c r="DC239" s="96"/>
      <c r="DD239" s="96"/>
      <c r="DE239" s="96"/>
      <c r="DF239" s="96"/>
      <c r="DG239" s="96"/>
      <c r="DH239" s="96"/>
      <c r="DI239" s="96"/>
      <c r="DJ239" s="96"/>
      <c r="DK239" s="96"/>
      <c r="DL239" s="96"/>
      <c r="DM239" s="96"/>
      <c r="DN239" s="96"/>
      <c r="DO239" s="96"/>
      <c r="DP239" s="96"/>
      <c r="DQ239" s="96"/>
      <c r="DR239" s="96"/>
      <c r="DS239" s="96"/>
      <c r="DT239" s="96"/>
      <c r="DU239" s="96"/>
      <c r="DV239" s="96"/>
      <c r="DW239" s="96"/>
      <c r="DX239" s="96"/>
      <c r="DY239" s="96"/>
      <c r="DZ239" s="96"/>
      <c r="EA239" s="96"/>
      <c r="EB239" s="96"/>
      <c r="EC239" s="96"/>
      <c r="ED239" s="96"/>
      <c r="EE239" s="96"/>
      <c r="EF239" s="96"/>
      <c r="EG239" s="96"/>
      <c r="EH239" s="96"/>
      <c r="EI239" s="96"/>
      <c r="EJ239" s="96"/>
      <c r="EK239" s="96"/>
      <c r="EL239" s="96"/>
      <c r="EM239" s="96"/>
      <c r="EN239" s="96"/>
      <c r="EO239" s="96"/>
      <c r="EP239" s="41"/>
      <c r="EQ239" s="41"/>
      <c r="ER239" s="41"/>
      <c r="ES239" s="41"/>
      <c r="ET239" s="41"/>
      <c r="EU239" s="41"/>
      <c r="EV239" s="41"/>
      <c r="EW239" s="41"/>
      <c r="EX239" s="41"/>
      <c r="EY239" s="41"/>
      <c r="EZ239" s="41"/>
      <c r="FA239" s="41"/>
      <c r="FB239" s="41"/>
      <c r="FC239" s="41"/>
      <c r="FD239" s="41"/>
      <c r="FE239" s="41"/>
      <c r="FF239" s="41"/>
      <c r="FG239" s="41"/>
      <c r="FH239" s="41"/>
      <c r="FI239" s="41"/>
      <c r="FJ239" s="41"/>
      <c r="FK239" s="41"/>
      <c r="FL239" s="41"/>
      <c r="FM239" s="41"/>
      <c r="FN239" s="41"/>
      <c r="FO239" s="41"/>
      <c r="FP239" s="41"/>
      <c r="FQ239" s="41"/>
      <c r="FR239" s="41"/>
      <c r="FS239" s="41"/>
      <c r="FT239" s="41"/>
      <c r="FU239" s="41"/>
      <c r="FV239" s="41"/>
      <c r="FW239" s="41"/>
      <c r="FX239" s="41"/>
      <c r="FY239" s="41"/>
      <c r="FZ239" s="41"/>
      <c r="GA239" s="41"/>
      <c r="GB239" s="41"/>
      <c r="GC239" s="41"/>
      <c r="GD239" s="41"/>
      <c r="GE239" s="41"/>
      <c r="GF239" s="41"/>
      <c r="GG239" s="41"/>
      <c r="GH239" s="41"/>
      <c r="GI239" s="41"/>
      <c r="GJ239" s="41"/>
      <c r="GK239" s="41"/>
      <c r="GL239" s="41"/>
      <c r="GM239" s="41"/>
      <c r="GN239" s="41"/>
      <c r="GO239" s="41"/>
      <c r="GP239" s="41"/>
      <c r="GQ239" s="41"/>
      <c r="GR239" s="41"/>
      <c r="GS239" s="41"/>
      <c r="GT239" s="41"/>
      <c r="GU239" s="41"/>
      <c r="GV239" s="41"/>
      <c r="GW239" s="41"/>
      <c r="GX239" s="41"/>
      <c r="GY239" s="41"/>
      <c r="GZ239" s="41"/>
      <c r="HA239" s="41"/>
      <c r="HB239" s="41"/>
      <c r="HC239" s="41"/>
      <c r="HD239" s="41"/>
      <c r="HE239" s="41"/>
      <c r="HF239" s="41"/>
      <c r="HG239" s="41"/>
      <c r="HH239" s="41"/>
      <c r="HI239" s="41"/>
      <c r="HJ239" s="41"/>
      <c r="HK239" s="41"/>
      <c r="HL239" s="41"/>
      <c r="HM239" s="41"/>
      <c r="HN239" s="41"/>
      <c r="HO239" s="41"/>
      <c r="HP239" s="41"/>
      <c r="HQ239" s="41"/>
      <c r="HR239" s="41"/>
      <c r="HS239" s="41"/>
      <c r="HT239" s="41"/>
      <c r="HU239" s="41"/>
      <c r="HV239" s="41"/>
      <c r="HW239" s="41"/>
      <c r="HX239" s="41"/>
      <c r="HY239" s="41"/>
      <c r="HZ239" s="41"/>
      <c r="IA239" s="41"/>
      <c r="IB239" s="41"/>
      <c r="IC239" s="41"/>
      <c r="ID239" s="41"/>
      <c r="IE239" s="41"/>
      <c r="IF239" s="41"/>
      <c r="IG239" s="41"/>
      <c r="IH239" s="41"/>
      <c r="II239" s="41"/>
      <c r="IJ239" s="41"/>
      <c r="IK239" s="41"/>
      <c r="IL239" s="41"/>
      <c r="IM239" s="41"/>
      <c r="IN239" s="41"/>
      <c r="IO239" s="41"/>
      <c r="IP239" s="41"/>
      <c r="IQ239" s="41"/>
      <c r="IR239" s="41"/>
      <c r="IS239" s="41"/>
      <c r="IT239" s="41"/>
      <c r="IU239" s="41"/>
      <c r="IV239" s="41"/>
      <c r="IW239" s="41"/>
      <c r="IX239" s="41"/>
      <c r="IY239" s="41"/>
      <c r="IZ239" s="41"/>
      <c r="JA239" s="41"/>
      <c r="JB239" s="41"/>
      <c r="JC239" s="41"/>
      <c r="JD239" s="41"/>
      <c r="JE239" s="41"/>
      <c r="JF239" s="41"/>
      <c r="JG239" s="41"/>
      <c r="JH239" s="41"/>
      <c r="JI239" s="41"/>
      <c r="JJ239" s="41"/>
      <c r="JK239" s="41"/>
      <c r="JL239" s="41"/>
      <c r="JM239" s="41"/>
      <c r="JN239" s="41"/>
    </row>
    <row r="240" spans="1:274" s="130" customFormat="1" ht="61.5" customHeight="1" x14ac:dyDescent="0.25">
      <c r="A240" s="223">
        <v>218</v>
      </c>
      <c r="B240" s="224" t="s">
        <v>817</v>
      </c>
      <c r="C240" s="227">
        <v>80101706</v>
      </c>
      <c r="D240" s="202" t="s">
        <v>1123</v>
      </c>
      <c r="E240" s="227" t="s">
        <v>125</v>
      </c>
      <c r="F240" s="227">
        <v>1</v>
      </c>
      <c r="G240" s="225" t="s">
        <v>165</v>
      </c>
      <c r="H240" s="138">
        <v>4</v>
      </c>
      <c r="I240" s="227" t="s">
        <v>96</v>
      </c>
      <c r="J240" s="227" t="s">
        <v>684</v>
      </c>
      <c r="K240" s="227" t="s">
        <v>108</v>
      </c>
      <c r="L240" s="42">
        <v>40000000</v>
      </c>
      <c r="M240" s="55">
        <v>40000000</v>
      </c>
      <c r="N240" s="227" t="s">
        <v>81</v>
      </c>
      <c r="O240" s="227" t="s">
        <v>56</v>
      </c>
      <c r="P240" s="21" t="s">
        <v>126</v>
      </c>
      <c r="Q240" s="41"/>
      <c r="R240" s="124" t="s">
        <v>1426</v>
      </c>
      <c r="S240" s="124" t="s">
        <v>1427</v>
      </c>
      <c r="T240" s="25">
        <v>42503</v>
      </c>
      <c r="U240" s="186" t="s">
        <v>1428</v>
      </c>
      <c r="V240" s="127" t="s">
        <v>211</v>
      </c>
      <c r="W240" s="205">
        <v>40000000</v>
      </c>
      <c r="X240" s="96"/>
      <c r="Y240" s="92">
        <f t="shared" si="6"/>
        <v>40000000</v>
      </c>
      <c r="Z240" s="92">
        <v>40000000</v>
      </c>
      <c r="AA240" s="301" t="s">
        <v>1429</v>
      </c>
      <c r="AB240" s="136" t="s">
        <v>1430</v>
      </c>
      <c r="AC240" s="136" t="s">
        <v>224</v>
      </c>
      <c r="AD240" s="127" t="s">
        <v>1431</v>
      </c>
      <c r="AE240" s="136" t="s">
        <v>56</v>
      </c>
      <c r="AF240" s="136" t="s">
        <v>56</v>
      </c>
      <c r="AG240" s="136" t="s">
        <v>56</v>
      </c>
      <c r="AH240" s="120" t="s">
        <v>1432</v>
      </c>
      <c r="AI240" s="121">
        <v>42503</v>
      </c>
      <c r="AJ240" s="121">
        <v>42625</v>
      </c>
      <c r="AK240" s="136" t="s">
        <v>1433</v>
      </c>
      <c r="AL240" s="92" t="s">
        <v>389</v>
      </c>
      <c r="AM240" s="457" t="s">
        <v>56</v>
      </c>
      <c r="AN240" s="457" t="s">
        <v>56</v>
      </c>
      <c r="AO240" s="457" t="s">
        <v>56</v>
      </c>
      <c r="AP240" s="457" t="s">
        <v>56</v>
      </c>
      <c r="AQ240" s="457" t="s">
        <v>56</v>
      </c>
      <c r="AR240" s="457" t="s">
        <v>56</v>
      </c>
      <c r="AS240" s="534">
        <v>10000000</v>
      </c>
      <c r="AT240" s="96"/>
      <c r="AU240" s="534">
        <v>10000000</v>
      </c>
      <c r="AV240" s="96"/>
      <c r="AW240" s="96"/>
      <c r="AX240" s="96"/>
      <c r="AY240" s="96"/>
      <c r="AZ240" s="96"/>
      <c r="BA240" s="96"/>
      <c r="BB240" s="96"/>
      <c r="BC240" s="96"/>
      <c r="BD240" s="96"/>
      <c r="BE240" s="96"/>
      <c r="BF240" s="96"/>
      <c r="BG240" s="96"/>
      <c r="BH240" s="96"/>
      <c r="BI240" s="96"/>
      <c r="BJ240" s="96"/>
      <c r="BK240" s="96"/>
      <c r="BL240" s="96"/>
      <c r="BM240" s="96"/>
      <c r="BN240" s="96"/>
      <c r="BO240" s="96"/>
      <c r="BP240" s="96"/>
      <c r="BQ240" s="96"/>
      <c r="BR240" s="96"/>
      <c r="BS240" s="96"/>
      <c r="BT240" s="96"/>
      <c r="BU240" s="96"/>
      <c r="BV240" s="96"/>
      <c r="BW240" s="96"/>
      <c r="BX240" s="96"/>
      <c r="BY240" s="96"/>
      <c r="BZ240" s="96"/>
      <c r="CA240" s="96"/>
      <c r="CB240" s="96"/>
      <c r="CC240" s="96"/>
      <c r="CD240" s="96"/>
      <c r="CE240" s="96"/>
      <c r="CF240" s="96"/>
      <c r="CG240" s="96"/>
      <c r="CH240" s="96"/>
      <c r="CI240" s="96"/>
      <c r="CJ240" s="96"/>
      <c r="CK240" s="96"/>
      <c r="CL240" s="96"/>
      <c r="CM240" s="96"/>
      <c r="CN240" s="96"/>
      <c r="CO240" s="96"/>
      <c r="CP240" s="96"/>
      <c r="CQ240" s="96"/>
      <c r="CR240" s="96"/>
      <c r="CS240" s="96"/>
      <c r="CT240" s="96"/>
      <c r="CU240" s="96"/>
      <c r="CV240" s="96"/>
      <c r="CW240" s="96"/>
      <c r="CX240" s="96"/>
      <c r="CY240" s="96"/>
      <c r="CZ240" s="96"/>
      <c r="DA240" s="96"/>
      <c r="DB240" s="96"/>
      <c r="DC240" s="96"/>
      <c r="DD240" s="96"/>
      <c r="DE240" s="96"/>
      <c r="DF240" s="96"/>
      <c r="DG240" s="96"/>
      <c r="DH240" s="96"/>
      <c r="DI240" s="96"/>
      <c r="DJ240" s="96"/>
      <c r="DK240" s="96"/>
      <c r="DL240" s="96"/>
      <c r="DM240" s="96"/>
      <c r="DN240" s="96"/>
      <c r="DO240" s="96"/>
      <c r="DP240" s="96"/>
      <c r="DQ240" s="96"/>
      <c r="DR240" s="96"/>
      <c r="DS240" s="96"/>
      <c r="DT240" s="96"/>
      <c r="DU240" s="96"/>
      <c r="DV240" s="96"/>
      <c r="DW240" s="96"/>
      <c r="DX240" s="96"/>
      <c r="DY240" s="96"/>
      <c r="DZ240" s="96"/>
      <c r="EA240" s="96"/>
      <c r="EB240" s="96"/>
      <c r="EC240" s="96"/>
      <c r="ED240" s="96"/>
      <c r="EE240" s="96"/>
      <c r="EF240" s="96"/>
      <c r="EG240" s="96"/>
      <c r="EH240" s="96"/>
      <c r="EI240" s="96"/>
      <c r="EJ240" s="96"/>
      <c r="EK240" s="96"/>
      <c r="EL240" s="96"/>
      <c r="EM240" s="96"/>
      <c r="EN240" s="96"/>
      <c r="EO240" s="96"/>
      <c r="EP240" s="41"/>
      <c r="EQ240" s="41"/>
      <c r="ER240" s="41"/>
      <c r="ES240" s="41"/>
      <c r="ET240" s="41"/>
      <c r="EU240" s="41"/>
      <c r="EV240" s="41"/>
      <c r="EW240" s="41"/>
      <c r="EX240" s="41"/>
      <c r="EY240" s="41"/>
      <c r="EZ240" s="41"/>
      <c r="FA240" s="41"/>
      <c r="FB240" s="41"/>
      <c r="FC240" s="41"/>
      <c r="FD240" s="41"/>
      <c r="FE240" s="41"/>
      <c r="FF240" s="41"/>
      <c r="FG240" s="41"/>
      <c r="FH240" s="41"/>
      <c r="FI240" s="41"/>
      <c r="FJ240" s="41"/>
      <c r="FK240" s="41"/>
      <c r="FL240" s="41"/>
      <c r="FM240" s="41"/>
      <c r="FN240" s="41"/>
      <c r="FO240" s="41"/>
      <c r="FP240" s="41"/>
      <c r="FQ240" s="41"/>
      <c r="FR240" s="41"/>
      <c r="FS240" s="41"/>
      <c r="FT240" s="41"/>
      <c r="FU240" s="41"/>
      <c r="FV240" s="41"/>
      <c r="FW240" s="41"/>
      <c r="FX240" s="41"/>
      <c r="FY240" s="41"/>
      <c r="FZ240" s="41"/>
      <c r="GA240" s="41"/>
      <c r="GB240" s="41"/>
      <c r="GC240" s="41"/>
      <c r="GD240" s="41"/>
      <c r="GE240" s="41"/>
      <c r="GF240" s="41"/>
      <c r="GG240" s="41"/>
      <c r="GH240" s="41"/>
      <c r="GI240" s="41"/>
      <c r="GJ240" s="41"/>
      <c r="GK240" s="41"/>
      <c r="GL240" s="41"/>
      <c r="GM240" s="41"/>
      <c r="GN240" s="41"/>
      <c r="GO240" s="41"/>
      <c r="GP240" s="41"/>
      <c r="GQ240" s="41"/>
      <c r="GR240" s="41"/>
      <c r="GS240" s="41"/>
      <c r="GT240" s="41"/>
      <c r="GU240" s="41"/>
      <c r="GV240" s="41"/>
      <c r="GW240" s="41"/>
      <c r="GX240" s="41"/>
      <c r="GY240" s="41"/>
      <c r="GZ240" s="41"/>
      <c r="HA240" s="41"/>
      <c r="HB240" s="41"/>
      <c r="HC240" s="41"/>
      <c r="HD240" s="41"/>
      <c r="HE240" s="41"/>
      <c r="HF240" s="41"/>
      <c r="HG240" s="41"/>
      <c r="HH240" s="41"/>
      <c r="HI240" s="41"/>
      <c r="HJ240" s="41"/>
      <c r="HK240" s="41"/>
      <c r="HL240" s="41"/>
      <c r="HM240" s="41"/>
      <c r="HN240" s="41"/>
      <c r="HO240" s="41"/>
      <c r="HP240" s="41"/>
      <c r="HQ240" s="41"/>
      <c r="HR240" s="41"/>
      <c r="HS240" s="41"/>
      <c r="HT240" s="41"/>
      <c r="HU240" s="41"/>
      <c r="HV240" s="41"/>
      <c r="HW240" s="41"/>
      <c r="HX240" s="41"/>
      <c r="HY240" s="41"/>
      <c r="HZ240" s="41"/>
      <c r="IA240" s="41"/>
      <c r="IB240" s="41"/>
      <c r="IC240" s="41"/>
      <c r="ID240" s="41"/>
      <c r="IE240" s="41"/>
      <c r="IF240" s="41"/>
      <c r="IG240" s="41"/>
      <c r="IH240" s="41"/>
      <c r="II240" s="41"/>
      <c r="IJ240" s="41"/>
      <c r="IK240" s="41"/>
      <c r="IL240" s="41"/>
      <c r="IM240" s="41"/>
      <c r="IN240" s="41"/>
      <c r="IO240" s="41"/>
      <c r="IP240" s="41"/>
      <c r="IQ240" s="41"/>
      <c r="IR240" s="41"/>
      <c r="IS240" s="41"/>
      <c r="IT240" s="41"/>
      <c r="IU240" s="41"/>
      <c r="IV240" s="41"/>
      <c r="IW240" s="41"/>
      <c r="IX240" s="41"/>
      <c r="IY240" s="41"/>
      <c r="IZ240" s="41"/>
      <c r="JA240" s="41"/>
      <c r="JB240" s="41"/>
      <c r="JC240" s="41"/>
      <c r="JD240" s="41"/>
      <c r="JE240" s="41"/>
      <c r="JF240" s="41"/>
      <c r="JG240" s="41"/>
      <c r="JH240" s="41"/>
      <c r="JI240" s="41"/>
      <c r="JJ240" s="41"/>
      <c r="JK240" s="41"/>
      <c r="JL240" s="41"/>
      <c r="JM240" s="41"/>
      <c r="JN240" s="41"/>
    </row>
    <row r="241" spans="1:274" s="130" customFormat="1" ht="83.25" customHeight="1" x14ac:dyDescent="0.25">
      <c r="A241" s="223">
        <v>219</v>
      </c>
      <c r="B241" s="224" t="s">
        <v>818</v>
      </c>
      <c r="C241" s="227">
        <v>80101706</v>
      </c>
      <c r="D241" s="202" t="s">
        <v>1124</v>
      </c>
      <c r="E241" s="227" t="s">
        <v>125</v>
      </c>
      <c r="F241" s="227">
        <v>1</v>
      </c>
      <c r="G241" s="225" t="s">
        <v>163</v>
      </c>
      <c r="H241" s="138">
        <v>2</v>
      </c>
      <c r="I241" s="227" t="s">
        <v>96</v>
      </c>
      <c r="J241" s="227" t="s">
        <v>681</v>
      </c>
      <c r="K241" s="227" t="s">
        <v>108</v>
      </c>
      <c r="L241" s="42">
        <v>13000000</v>
      </c>
      <c r="M241" s="55">
        <v>13000000</v>
      </c>
      <c r="N241" s="227" t="s">
        <v>81</v>
      </c>
      <c r="O241" s="227" t="s">
        <v>56</v>
      </c>
      <c r="P241" s="21" t="s">
        <v>126</v>
      </c>
      <c r="Q241" s="41"/>
      <c r="R241" s="96"/>
      <c r="S241" s="163"/>
      <c r="T241" s="96"/>
      <c r="U241" s="96"/>
      <c r="V241" s="96"/>
      <c r="W241" s="205">
        <v>13000000</v>
      </c>
      <c r="X241" s="96"/>
      <c r="Y241" s="92">
        <f t="shared" si="6"/>
        <v>13000000</v>
      </c>
      <c r="Z241" s="92">
        <v>13000000</v>
      </c>
      <c r="AA241" s="96"/>
      <c r="AB241" s="96"/>
      <c r="AC241" s="96"/>
      <c r="AD241" s="96"/>
      <c r="AE241" s="96"/>
      <c r="AF241" s="96"/>
      <c r="AG241" s="96"/>
      <c r="AH241" s="96"/>
      <c r="AI241" s="96"/>
      <c r="AJ241" s="96"/>
      <c r="AK241" s="96"/>
      <c r="AL241" s="96"/>
      <c r="AM241" s="96"/>
      <c r="AN241" s="96"/>
      <c r="AO241" s="96"/>
      <c r="AP241" s="96"/>
      <c r="AQ241" s="96"/>
      <c r="AR241" s="96"/>
      <c r="AS241" s="96"/>
      <c r="AT241" s="96"/>
      <c r="AU241" s="96"/>
      <c r="AV241" s="96"/>
      <c r="AW241" s="96"/>
      <c r="AX241" s="96"/>
      <c r="AY241" s="96"/>
      <c r="AZ241" s="96"/>
      <c r="BA241" s="96"/>
      <c r="BB241" s="96"/>
      <c r="BC241" s="96"/>
      <c r="BD241" s="96"/>
      <c r="BE241" s="96"/>
      <c r="BF241" s="96"/>
      <c r="BG241" s="96"/>
      <c r="BH241" s="96"/>
      <c r="BI241" s="96"/>
      <c r="BJ241" s="96"/>
      <c r="BK241" s="96"/>
      <c r="BL241" s="96"/>
      <c r="BM241" s="96"/>
      <c r="BN241" s="96"/>
      <c r="BO241" s="96"/>
      <c r="BP241" s="96"/>
      <c r="BQ241" s="96"/>
      <c r="BR241" s="96"/>
      <c r="BS241" s="96"/>
      <c r="BT241" s="96"/>
      <c r="BU241" s="96"/>
      <c r="BV241" s="96"/>
      <c r="BW241" s="96"/>
      <c r="BX241" s="96"/>
      <c r="BY241" s="96"/>
      <c r="BZ241" s="96"/>
      <c r="CA241" s="96"/>
      <c r="CB241" s="96"/>
      <c r="CC241" s="96"/>
      <c r="CD241" s="96"/>
      <c r="CE241" s="96"/>
      <c r="CF241" s="96"/>
      <c r="CG241" s="96"/>
      <c r="CH241" s="96"/>
      <c r="CI241" s="96"/>
      <c r="CJ241" s="96"/>
      <c r="CK241" s="96"/>
      <c r="CL241" s="96"/>
      <c r="CM241" s="96"/>
      <c r="CN241" s="96"/>
      <c r="CO241" s="96"/>
      <c r="CP241" s="96"/>
      <c r="CQ241" s="96"/>
      <c r="CR241" s="96"/>
      <c r="CS241" s="96"/>
      <c r="CT241" s="96"/>
      <c r="CU241" s="96"/>
      <c r="CV241" s="96"/>
      <c r="CW241" s="96"/>
      <c r="CX241" s="96"/>
      <c r="CY241" s="96"/>
      <c r="CZ241" s="96"/>
      <c r="DA241" s="96"/>
      <c r="DB241" s="96"/>
      <c r="DC241" s="96"/>
      <c r="DD241" s="96"/>
      <c r="DE241" s="96"/>
      <c r="DF241" s="96"/>
      <c r="DG241" s="96"/>
      <c r="DH241" s="96"/>
      <c r="DI241" s="96"/>
      <c r="DJ241" s="96"/>
      <c r="DK241" s="96"/>
      <c r="DL241" s="96"/>
      <c r="DM241" s="96"/>
      <c r="DN241" s="96"/>
      <c r="DO241" s="96"/>
      <c r="DP241" s="96"/>
      <c r="DQ241" s="96"/>
      <c r="DR241" s="96"/>
      <c r="DS241" s="96"/>
      <c r="DT241" s="96"/>
      <c r="DU241" s="96"/>
      <c r="DV241" s="96"/>
      <c r="DW241" s="96"/>
      <c r="DX241" s="96"/>
      <c r="DY241" s="96"/>
      <c r="DZ241" s="96"/>
      <c r="EA241" s="96"/>
      <c r="EB241" s="96"/>
      <c r="EC241" s="96"/>
      <c r="ED241" s="96"/>
      <c r="EE241" s="96"/>
      <c r="EF241" s="96"/>
      <c r="EG241" s="96"/>
      <c r="EH241" s="96"/>
      <c r="EI241" s="96"/>
      <c r="EJ241" s="96"/>
      <c r="EK241" s="96"/>
      <c r="EL241" s="96"/>
      <c r="EM241" s="96"/>
      <c r="EN241" s="96"/>
      <c r="EO241" s="96"/>
      <c r="EP241" s="41"/>
      <c r="EQ241" s="41"/>
      <c r="ER241" s="41"/>
      <c r="ES241" s="41"/>
      <c r="ET241" s="41"/>
      <c r="EU241" s="41"/>
      <c r="EV241" s="41"/>
      <c r="EW241" s="41"/>
      <c r="EX241" s="41"/>
      <c r="EY241" s="41"/>
      <c r="EZ241" s="41"/>
      <c r="FA241" s="41"/>
      <c r="FB241" s="41"/>
      <c r="FC241" s="41"/>
      <c r="FD241" s="41"/>
      <c r="FE241" s="41"/>
      <c r="FF241" s="41"/>
      <c r="FG241" s="41"/>
      <c r="FH241" s="41"/>
      <c r="FI241" s="41"/>
      <c r="FJ241" s="41"/>
      <c r="FK241" s="41"/>
      <c r="FL241" s="41"/>
      <c r="FM241" s="41"/>
      <c r="FN241" s="41"/>
      <c r="FO241" s="41"/>
      <c r="FP241" s="41"/>
      <c r="FQ241" s="41"/>
      <c r="FR241" s="41"/>
      <c r="FS241" s="41"/>
      <c r="FT241" s="41"/>
      <c r="FU241" s="41"/>
      <c r="FV241" s="41"/>
      <c r="FW241" s="41"/>
      <c r="FX241" s="41"/>
      <c r="FY241" s="41"/>
      <c r="FZ241" s="41"/>
      <c r="GA241" s="41"/>
      <c r="GB241" s="41"/>
      <c r="GC241" s="41"/>
      <c r="GD241" s="41"/>
      <c r="GE241" s="41"/>
      <c r="GF241" s="41"/>
      <c r="GG241" s="41"/>
      <c r="GH241" s="41"/>
      <c r="GI241" s="41"/>
      <c r="GJ241" s="41"/>
      <c r="GK241" s="41"/>
      <c r="GL241" s="41"/>
      <c r="GM241" s="41"/>
      <c r="GN241" s="41"/>
      <c r="GO241" s="41"/>
      <c r="GP241" s="41"/>
      <c r="GQ241" s="41"/>
      <c r="GR241" s="41"/>
      <c r="GS241" s="41"/>
      <c r="GT241" s="41"/>
      <c r="GU241" s="41"/>
      <c r="GV241" s="41"/>
      <c r="GW241" s="41"/>
      <c r="GX241" s="41"/>
      <c r="GY241" s="41"/>
      <c r="GZ241" s="41"/>
      <c r="HA241" s="41"/>
      <c r="HB241" s="41"/>
      <c r="HC241" s="41"/>
      <c r="HD241" s="41"/>
      <c r="HE241" s="41"/>
      <c r="HF241" s="41"/>
      <c r="HG241" s="41"/>
      <c r="HH241" s="41"/>
      <c r="HI241" s="41"/>
      <c r="HJ241" s="41"/>
      <c r="HK241" s="41"/>
      <c r="HL241" s="41"/>
      <c r="HM241" s="41"/>
      <c r="HN241" s="41"/>
      <c r="HO241" s="41"/>
      <c r="HP241" s="41"/>
      <c r="HQ241" s="41"/>
      <c r="HR241" s="41"/>
      <c r="HS241" s="41"/>
      <c r="HT241" s="41"/>
      <c r="HU241" s="41"/>
      <c r="HV241" s="41"/>
      <c r="HW241" s="41"/>
      <c r="HX241" s="41"/>
      <c r="HY241" s="41"/>
      <c r="HZ241" s="41"/>
      <c r="IA241" s="41"/>
      <c r="IB241" s="41"/>
      <c r="IC241" s="41"/>
      <c r="ID241" s="41"/>
      <c r="IE241" s="41"/>
      <c r="IF241" s="41"/>
      <c r="IG241" s="41"/>
      <c r="IH241" s="41"/>
      <c r="II241" s="41"/>
      <c r="IJ241" s="41"/>
      <c r="IK241" s="41"/>
      <c r="IL241" s="41"/>
      <c r="IM241" s="41"/>
      <c r="IN241" s="41"/>
      <c r="IO241" s="41"/>
      <c r="IP241" s="41"/>
      <c r="IQ241" s="41"/>
      <c r="IR241" s="41"/>
      <c r="IS241" s="41"/>
      <c r="IT241" s="41"/>
      <c r="IU241" s="41"/>
      <c r="IV241" s="41"/>
      <c r="IW241" s="41"/>
      <c r="IX241" s="41"/>
      <c r="IY241" s="41"/>
      <c r="IZ241" s="41"/>
      <c r="JA241" s="41"/>
      <c r="JB241" s="41"/>
      <c r="JC241" s="41"/>
      <c r="JD241" s="41"/>
      <c r="JE241" s="41"/>
      <c r="JF241" s="41"/>
      <c r="JG241" s="41"/>
      <c r="JH241" s="41"/>
      <c r="JI241" s="41"/>
      <c r="JJ241" s="41"/>
      <c r="JK241" s="41"/>
      <c r="JL241" s="41"/>
      <c r="JM241" s="41"/>
      <c r="JN241" s="41"/>
    </row>
    <row r="242" spans="1:274" s="41" customFormat="1" ht="105.75" customHeight="1" x14ac:dyDescent="0.25">
      <c r="A242" s="223">
        <v>220</v>
      </c>
      <c r="B242" s="224" t="s">
        <v>818</v>
      </c>
      <c r="C242" s="227">
        <v>80101706</v>
      </c>
      <c r="D242" s="202" t="s">
        <v>778</v>
      </c>
      <c r="E242" s="227" t="s">
        <v>125</v>
      </c>
      <c r="F242" s="227">
        <v>1</v>
      </c>
      <c r="G242" s="225" t="s">
        <v>165</v>
      </c>
      <c r="H242" s="138">
        <v>8</v>
      </c>
      <c r="I242" s="227" t="s">
        <v>96</v>
      </c>
      <c r="J242" s="227" t="s">
        <v>684</v>
      </c>
      <c r="K242" s="227" t="s">
        <v>108</v>
      </c>
      <c r="L242" s="42">
        <v>29400000</v>
      </c>
      <c r="M242" s="55">
        <v>29400000</v>
      </c>
      <c r="N242" s="227" t="s">
        <v>81</v>
      </c>
      <c r="O242" s="227" t="s">
        <v>56</v>
      </c>
      <c r="P242" s="21" t="s">
        <v>126</v>
      </c>
      <c r="R242" s="124" t="s">
        <v>1434</v>
      </c>
      <c r="S242" s="124" t="s">
        <v>1435</v>
      </c>
      <c r="T242" s="25">
        <v>42496</v>
      </c>
      <c r="U242" s="186" t="s">
        <v>1436</v>
      </c>
      <c r="V242" s="127" t="s">
        <v>211</v>
      </c>
      <c r="W242" s="205">
        <v>27930000</v>
      </c>
      <c r="X242" s="96"/>
      <c r="Y242" s="92">
        <f t="shared" si="6"/>
        <v>27930000</v>
      </c>
      <c r="Z242" s="92">
        <v>27930000</v>
      </c>
      <c r="AA242" s="301" t="s">
        <v>1437</v>
      </c>
      <c r="AB242" s="136" t="s">
        <v>1438</v>
      </c>
      <c r="AC242" s="136" t="s">
        <v>224</v>
      </c>
      <c r="AD242" s="127" t="s">
        <v>1439</v>
      </c>
      <c r="AE242" s="136" t="s">
        <v>56</v>
      </c>
      <c r="AF242" s="136" t="s">
        <v>56</v>
      </c>
      <c r="AG242" s="136" t="s">
        <v>56</v>
      </c>
      <c r="AH242" s="120" t="s">
        <v>1440</v>
      </c>
      <c r="AI242" s="121">
        <v>42496</v>
      </c>
      <c r="AJ242" s="121">
        <v>42726</v>
      </c>
      <c r="AK242" s="136" t="s">
        <v>971</v>
      </c>
      <c r="AL242" s="92" t="s">
        <v>240</v>
      </c>
      <c r="AM242" s="457" t="s">
        <v>56</v>
      </c>
      <c r="AN242" s="457" t="s">
        <v>56</v>
      </c>
      <c r="AO242" s="457" t="s">
        <v>56</v>
      </c>
      <c r="AP242" s="457" t="s">
        <v>56</v>
      </c>
      <c r="AQ242" s="457" t="s">
        <v>56</v>
      </c>
      <c r="AR242" s="457" t="s">
        <v>56</v>
      </c>
      <c r="AS242" s="462">
        <v>3675000</v>
      </c>
      <c r="AT242" s="96"/>
      <c r="AU242" s="462">
        <v>3675000</v>
      </c>
      <c r="AV242" s="462">
        <v>3675000</v>
      </c>
      <c r="AW242" s="96"/>
      <c r="AX242" s="96"/>
      <c r="AY242" s="96"/>
      <c r="AZ242" s="96"/>
      <c r="BA242" s="96"/>
      <c r="BB242" s="96"/>
      <c r="BC242" s="96"/>
      <c r="BD242" s="96"/>
      <c r="BE242" s="96"/>
      <c r="BF242" s="96"/>
      <c r="BG242" s="96"/>
      <c r="BH242" s="96"/>
      <c r="BI242" s="96"/>
      <c r="BJ242" s="96"/>
      <c r="BK242" s="96"/>
      <c r="BL242" s="96"/>
      <c r="BM242" s="96"/>
      <c r="BN242" s="96"/>
      <c r="BO242" s="96"/>
      <c r="BP242" s="96"/>
      <c r="BQ242" s="96"/>
      <c r="BR242" s="96"/>
      <c r="BS242" s="96"/>
      <c r="BT242" s="96"/>
      <c r="BU242" s="96"/>
      <c r="BV242" s="96"/>
      <c r="BW242" s="96"/>
      <c r="BX242" s="96"/>
      <c r="BY242" s="96"/>
      <c r="BZ242" s="96"/>
      <c r="CA242" s="96"/>
      <c r="CB242" s="96"/>
      <c r="CC242" s="96"/>
      <c r="CD242" s="96"/>
      <c r="CE242" s="96"/>
      <c r="CF242" s="96"/>
      <c r="CG242" s="96"/>
      <c r="CH242" s="96"/>
      <c r="CI242" s="96"/>
      <c r="CJ242" s="96"/>
      <c r="CK242" s="96"/>
      <c r="CL242" s="96"/>
      <c r="CM242" s="96"/>
      <c r="CN242" s="96"/>
      <c r="CO242" s="96"/>
      <c r="CP242" s="96"/>
      <c r="CQ242" s="96"/>
      <c r="CR242" s="96"/>
      <c r="CS242" s="96"/>
      <c r="CT242" s="96"/>
      <c r="CU242" s="96"/>
      <c r="CV242" s="96"/>
      <c r="CW242" s="96"/>
      <c r="CX242" s="96"/>
      <c r="CY242" s="96"/>
      <c r="CZ242" s="96"/>
      <c r="DA242" s="96"/>
      <c r="DB242" s="96"/>
      <c r="DC242" s="96"/>
      <c r="DD242" s="96"/>
      <c r="DE242" s="96"/>
      <c r="DF242" s="96"/>
      <c r="DG242" s="96"/>
      <c r="DH242" s="96"/>
      <c r="DI242" s="96"/>
      <c r="DJ242" s="96"/>
      <c r="DK242" s="96"/>
      <c r="DL242" s="96"/>
      <c r="DM242" s="96"/>
      <c r="DN242" s="96"/>
      <c r="DO242" s="96"/>
      <c r="DP242" s="96"/>
      <c r="DQ242" s="96"/>
      <c r="DR242" s="96"/>
      <c r="DS242" s="96"/>
      <c r="DT242" s="96"/>
      <c r="DU242" s="96"/>
      <c r="DV242" s="96"/>
      <c r="DW242" s="96"/>
      <c r="DX242" s="96"/>
      <c r="DY242" s="96"/>
      <c r="DZ242" s="96"/>
      <c r="EA242" s="96"/>
      <c r="EB242" s="96"/>
      <c r="EC242" s="96"/>
      <c r="ED242" s="96"/>
      <c r="EE242" s="96"/>
      <c r="EF242" s="96"/>
      <c r="EG242" s="96"/>
      <c r="EH242" s="96"/>
      <c r="EI242" s="96"/>
      <c r="EJ242" s="96"/>
      <c r="EK242" s="96"/>
      <c r="EL242" s="96"/>
      <c r="EM242" s="96"/>
      <c r="EN242" s="96"/>
      <c r="EO242" s="96"/>
    </row>
    <row r="243" spans="1:274" s="41" customFormat="1" ht="73.5" customHeight="1" x14ac:dyDescent="0.25">
      <c r="A243" s="223">
        <v>225</v>
      </c>
      <c r="B243" s="216" t="s">
        <v>819</v>
      </c>
      <c r="C243" s="214">
        <v>80101706</v>
      </c>
      <c r="D243" s="581" t="s">
        <v>1125</v>
      </c>
      <c r="E243" s="214" t="s">
        <v>125</v>
      </c>
      <c r="F243" s="214">
        <v>1</v>
      </c>
      <c r="G243" s="495" t="s">
        <v>165</v>
      </c>
      <c r="H243" s="221">
        <v>6</v>
      </c>
      <c r="I243" s="214" t="s">
        <v>96</v>
      </c>
      <c r="J243" s="214" t="s">
        <v>684</v>
      </c>
      <c r="K243" s="214" t="s">
        <v>108</v>
      </c>
      <c r="L243" s="496">
        <v>60000000</v>
      </c>
      <c r="M243" s="55">
        <v>60000000</v>
      </c>
      <c r="N243" s="214" t="s">
        <v>81</v>
      </c>
      <c r="O243" s="214" t="s">
        <v>56</v>
      </c>
      <c r="P243" s="524" t="s">
        <v>126</v>
      </c>
      <c r="R243" s="124" t="s">
        <v>1441</v>
      </c>
      <c r="S243" s="124" t="s">
        <v>1442</v>
      </c>
      <c r="T243" s="25">
        <v>42522</v>
      </c>
      <c r="U243" s="186" t="s">
        <v>1443</v>
      </c>
      <c r="V243" s="127" t="s">
        <v>211</v>
      </c>
      <c r="W243" s="205">
        <v>60000000</v>
      </c>
      <c r="X243" s="96"/>
      <c r="Y243" s="92">
        <f t="shared" si="6"/>
        <v>60000000</v>
      </c>
      <c r="Z243" s="92">
        <v>60000000</v>
      </c>
      <c r="AA243" s="301" t="s">
        <v>1444</v>
      </c>
      <c r="AB243" s="136" t="s">
        <v>1445</v>
      </c>
      <c r="AC243" s="136" t="s">
        <v>224</v>
      </c>
      <c r="AD243" s="127" t="s">
        <v>1446</v>
      </c>
      <c r="AE243" s="136" t="s">
        <v>56</v>
      </c>
      <c r="AF243" s="136" t="s">
        <v>56</v>
      </c>
      <c r="AG243" s="136" t="s">
        <v>56</v>
      </c>
      <c r="AH243" s="120" t="s">
        <v>1447</v>
      </c>
      <c r="AI243" s="121">
        <v>42522</v>
      </c>
      <c r="AJ243" s="121">
        <v>42704</v>
      </c>
      <c r="AK243" s="136" t="s">
        <v>1402</v>
      </c>
      <c r="AL243" s="92" t="s">
        <v>1010</v>
      </c>
      <c r="AM243" s="457" t="s">
        <v>56</v>
      </c>
      <c r="AN243" s="457" t="s">
        <v>56</v>
      </c>
      <c r="AO243" s="457" t="s">
        <v>56</v>
      </c>
      <c r="AP243" s="457" t="s">
        <v>56</v>
      </c>
      <c r="AQ243" s="457" t="s">
        <v>56</v>
      </c>
      <c r="AR243" s="457" t="s">
        <v>56</v>
      </c>
      <c r="AS243" s="457" t="s">
        <v>56</v>
      </c>
      <c r="AT243" s="457" t="s">
        <v>56</v>
      </c>
      <c r="AU243" s="462">
        <v>10000000</v>
      </c>
      <c r="AV243" s="96"/>
      <c r="AW243" s="96"/>
      <c r="AX243" s="96"/>
      <c r="AY243" s="96"/>
      <c r="AZ243" s="96"/>
      <c r="BA243" s="96"/>
      <c r="BB243" s="96"/>
      <c r="BC243" s="96"/>
      <c r="BD243" s="96"/>
      <c r="BE243" s="96"/>
      <c r="BF243" s="96"/>
      <c r="BG243" s="96"/>
      <c r="BH243" s="96"/>
      <c r="BI243" s="96"/>
      <c r="BJ243" s="96"/>
      <c r="BK243" s="96"/>
      <c r="BL243" s="96"/>
      <c r="BM243" s="96"/>
      <c r="BN243" s="96"/>
      <c r="BO243" s="96"/>
      <c r="BP243" s="96"/>
      <c r="BQ243" s="96"/>
      <c r="BR243" s="96"/>
      <c r="BS243" s="96"/>
      <c r="BT243" s="96"/>
      <c r="BU243" s="96"/>
      <c r="BV243" s="96"/>
      <c r="BW243" s="96"/>
      <c r="BX243" s="96"/>
      <c r="BY243" s="96"/>
      <c r="BZ243" s="96"/>
      <c r="CA243" s="96"/>
      <c r="CB243" s="96"/>
      <c r="CC243" s="96"/>
      <c r="CD243" s="96"/>
      <c r="CE243" s="96"/>
      <c r="CF243" s="96"/>
      <c r="CG243" s="96"/>
      <c r="CH243" s="96"/>
      <c r="CI243" s="96"/>
      <c r="CJ243" s="96"/>
      <c r="CK243" s="96"/>
      <c r="CL243" s="96"/>
      <c r="CM243" s="96"/>
      <c r="CN243" s="96"/>
      <c r="CO243" s="96"/>
      <c r="CP243" s="96"/>
      <c r="CQ243" s="96"/>
      <c r="CR243" s="96"/>
      <c r="CS243" s="96"/>
      <c r="CT243" s="96"/>
      <c r="CU243" s="96"/>
      <c r="CV243" s="96"/>
      <c r="CW243" s="96"/>
      <c r="CX243" s="96"/>
      <c r="CY243" s="96"/>
      <c r="CZ243" s="96"/>
      <c r="DA243" s="96"/>
      <c r="DB243" s="96"/>
      <c r="DC243" s="96"/>
      <c r="DD243" s="96"/>
      <c r="DE243" s="96"/>
      <c r="DF243" s="96"/>
      <c r="DG243" s="96"/>
      <c r="DH243" s="96"/>
      <c r="DI243" s="96"/>
      <c r="DJ243" s="96"/>
      <c r="DK243" s="96"/>
      <c r="DL243" s="96"/>
      <c r="DM243" s="96"/>
      <c r="DN243" s="96"/>
      <c r="DO243" s="96"/>
      <c r="DP243" s="96"/>
      <c r="DQ243" s="96"/>
      <c r="DR243" s="96"/>
      <c r="DS243" s="96"/>
      <c r="DT243" s="96"/>
      <c r="DU243" s="96"/>
      <c r="DV243" s="96"/>
      <c r="DW243" s="96"/>
      <c r="DX243" s="96"/>
      <c r="DY243" s="96"/>
      <c r="DZ243" s="96"/>
      <c r="EA243" s="96"/>
      <c r="EB243" s="96"/>
      <c r="EC243" s="96"/>
      <c r="ED243" s="96"/>
      <c r="EE243" s="96"/>
      <c r="EF243" s="96"/>
      <c r="EG243" s="96"/>
      <c r="EH243" s="96"/>
      <c r="EI243" s="96"/>
      <c r="EJ243" s="96"/>
      <c r="EK243" s="96"/>
      <c r="EL243" s="96"/>
      <c r="EM243" s="96"/>
      <c r="EN243" s="96"/>
      <c r="EO243" s="96"/>
    </row>
    <row r="244" spans="1:274" s="41" customFormat="1" ht="71.25" customHeight="1" x14ac:dyDescent="0.25">
      <c r="A244" s="223">
        <v>226</v>
      </c>
      <c r="B244" s="224" t="s">
        <v>821</v>
      </c>
      <c r="C244" s="227">
        <v>80101706</v>
      </c>
      <c r="D244" s="168" t="s">
        <v>1126</v>
      </c>
      <c r="E244" s="227" t="s">
        <v>125</v>
      </c>
      <c r="F244" s="227">
        <v>1</v>
      </c>
      <c r="G244" s="225" t="s">
        <v>800</v>
      </c>
      <c r="H244" s="138">
        <v>6</v>
      </c>
      <c r="I244" s="227" t="s">
        <v>96</v>
      </c>
      <c r="J244" s="227" t="s">
        <v>684</v>
      </c>
      <c r="K244" s="227" t="s">
        <v>108</v>
      </c>
      <c r="L244" s="42">
        <v>42000000</v>
      </c>
      <c r="M244" s="55">
        <v>42000000</v>
      </c>
      <c r="N244" s="227" t="s">
        <v>81</v>
      </c>
      <c r="O244" s="227" t="s">
        <v>56</v>
      </c>
      <c r="P244" s="21" t="s">
        <v>126</v>
      </c>
      <c r="R244" s="124" t="s">
        <v>1658</v>
      </c>
      <c r="S244" s="311" t="s">
        <v>1659</v>
      </c>
      <c r="T244" s="25">
        <v>42576</v>
      </c>
      <c r="U244" s="26" t="s">
        <v>1660</v>
      </c>
      <c r="V244" s="127" t="s">
        <v>211</v>
      </c>
      <c r="W244" s="205">
        <v>30450000</v>
      </c>
      <c r="X244" s="96"/>
      <c r="Y244" s="92">
        <f t="shared" si="6"/>
        <v>30450000</v>
      </c>
      <c r="Z244" s="92">
        <v>30450000</v>
      </c>
      <c r="AA244" s="168" t="s">
        <v>1661</v>
      </c>
      <c r="AB244" s="136" t="s">
        <v>1662</v>
      </c>
      <c r="AC244" s="136" t="s">
        <v>224</v>
      </c>
      <c r="AD244" s="127" t="s">
        <v>1663</v>
      </c>
      <c r="AE244" s="136" t="s">
        <v>56</v>
      </c>
      <c r="AF244" s="136" t="s">
        <v>56</v>
      </c>
      <c r="AG244" s="136" t="s">
        <v>56</v>
      </c>
      <c r="AH244" s="168" t="s">
        <v>1664</v>
      </c>
      <c r="AI244" s="121">
        <v>42576</v>
      </c>
      <c r="AJ244" s="121">
        <v>42728</v>
      </c>
      <c r="AK244" s="136" t="s">
        <v>993</v>
      </c>
      <c r="AL244" s="92" t="s">
        <v>867</v>
      </c>
      <c r="AM244" s="96"/>
      <c r="AN244" s="96"/>
      <c r="AO244" s="96"/>
      <c r="AP244" s="96"/>
      <c r="AQ244" s="96"/>
      <c r="AR244" s="96"/>
      <c r="AS244" s="96"/>
      <c r="AT244" s="96"/>
      <c r="AU244" s="96"/>
      <c r="AV244" s="96"/>
      <c r="AW244" s="96"/>
      <c r="AX244" s="96"/>
      <c r="AY244" s="96"/>
      <c r="AZ244" s="96"/>
      <c r="BA244" s="96"/>
      <c r="BB244" s="96"/>
      <c r="BC244" s="96"/>
      <c r="BD244" s="96"/>
      <c r="BE244" s="96"/>
      <c r="BF244" s="96"/>
      <c r="BG244" s="96"/>
      <c r="BH244" s="96"/>
      <c r="BI244" s="96"/>
      <c r="BJ244" s="96"/>
      <c r="BK244" s="96"/>
      <c r="BL244" s="96"/>
      <c r="BM244" s="96"/>
      <c r="BN244" s="96"/>
      <c r="BO244" s="96"/>
      <c r="BP244" s="96"/>
      <c r="BQ244" s="96"/>
      <c r="BR244" s="96"/>
      <c r="BS244" s="96"/>
      <c r="BT244" s="96"/>
      <c r="BU244" s="96"/>
      <c r="BV244" s="96"/>
      <c r="BW244" s="96"/>
      <c r="BX244" s="96"/>
      <c r="BY244" s="96"/>
      <c r="BZ244" s="96"/>
      <c r="CA244" s="96"/>
      <c r="CB244" s="96"/>
      <c r="CC244" s="96"/>
      <c r="CD244" s="96"/>
      <c r="CE244" s="96"/>
      <c r="CF244" s="96"/>
      <c r="CG244" s="96"/>
      <c r="CH244" s="96"/>
      <c r="CI244" s="96"/>
      <c r="CJ244" s="96"/>
      <c r="CK244" s="96"/>
      <c r="CL244" s="96"/>
      <c r="CM244" s="96"/>
      <c r="CN244" s="96"/>
      <c r="CO244" s="96"/>
      <c r="CP244" s="96"/>
      <c r="CQ244" s="96"/>
      <c r="CR244" s="96"/>
      <c r="CS244" s="96"/>
      <c r="CT244" s="96"/>
      <c r="CU244" s="96"/>
      <c r="CV244" s="96"/>
      <c r="CW244" s="96"/>
      <c r="CX244" s="96"/>
      <c r="CY244" s="96"/>
      <c r="CZ244" s="96"/>
      <c r="DA244" s="96"/>
      <c r="DB244" s="96"/>
      <c r="DC244" s="96"/>
      <c r="DD244" s="96"/>
      <c r="DE244" s="96"/>
      <c r="DF244" s="96"/>
      <c r="DG244" s="96"/>
      <c r="DH244" s="96"/>
      <c r="DI244" s="96"/>
      <c r="DJ244" s="96"/>
      <c r="DK244" s="96"/>
      <c r="DL244" s="96"/>
      <c r="DM244" s="96"/>
      <c r="DN244" s="96"/>
      <c r="DO244" s="96"/>
      <c r="DP244" s="96"/>
      <c r="DQ244" s="96"/>
      <c r="DR244" s="96"/>
      <c r="DS244" s="96"/>
      <c r="DT244" s="96"/>
      <c r="DU244" s="96"/>
      <c r="DV244" s="96"/>
      <c r="DW244" s="96"/>
      <c r="DX244" s="96"/>
      <c r="DY244" s="96"/>
      <c r="DZ244" s="96"/>
      <c r="EA244" s="96"/>
      <c r="EB244" s="96"/>
      <c r="EC244" s="96"/>
      <c r="ED244" s="96"/>
      <c r="EE244" s="96"/>
      <c r="EF244" s="96"/>
      <c r="EG244" s="96"/>
      <c r="EH244" s="96"/>
      <c r="EI244" s="96"/>
      <c r="EJ244" s="96"/>
      <c r="EK244" s="96"/>
      <c r="EL244" s="96"/>
      <c r="EM244" s="96"/>
      <c r="EN244" s="96"/>
      <c r="EO244" s="96"/>
    </row>
    <row r="245" spans="1:274" s="41" customFormat="1" ht="71.25" customHeight="1" x14ac:dyDescent="0.25">
      <c r="A245" s="223">
        <v>227</v>
      </c>
      <c r="B245" s="224" t="s">
        <v>821</v>
      </c>
      <c r="C245" s="227">
        <v>80101706</v>
      </c>
      <c r="D245" s="168" t="s">
        <v>1127</v>
      </c>
      <c r="E245" s="227" t="s">
        <v>125</v>
      </c>
      <c r="F245" s="227">
        <v>1</v>
      </c>
      <c r="G245" s="225" t="s">
        <v>800</v>
      </c>
      <c r="H245" s="138">
        <v>6</v>
      </c>
      <c r="I245" s="227" t="s">
        <v>96</v>
      </c>
      <c r="J245" s="227" t="s">
        <v>684</v>
      </c>
      <c r="K245" s="227" t="s">
        <v>108</v>
      </c>
      <c r="L245" s="42">
        <v>42000000</v>
      </c>
      <c r="M245" s="55">
        <v>42000000</v>
      </c>
      <c r="N245" s="227" t="s">
        <v>81</v>
      </c>
      <c r="O245" s="227" t="s">
        <v>56</v>
      </c>
      <c r="P245" s="21" t="s">
        <v>126</v>
      </c>
      <c r="R245" s="124" t="s">
        <v>1665</v>
      </c>
      <c r="S245" s="124" t="s">
        <v>1666</v>
      </c>
      <c r="T245" s="25">
        <v>42580</v>
      </c>
      <c r="U245" s="26" t="s">
        <v>1667</v>
      </c>
      <c r="V245" s="127" t="s">
        <v>211</v>
      </c>
      <c r="W245" s="205">
        <v>35000000</v>
      </c>
      <c r="X245" s="96"/>
      <c r="Y245" s="92">
        <f t="shared" si="6"/>
        <v>35000000</v>
      </c>
      <c r="Z245" s="92">
        <v>35000000</v>
      </c>
      <c r="AA245" s="168" t="s">
        <v>1668</v>
      </c>
      <c r="AB245" s="136" t="s">
        <v>1669</v>
      </c>
      <c r="AC245" s="136" t="s">
        <v>224</v>
      </c>
      <c r="AD245" s="127" t="s">
        <v>1670</v>
      </c>
      <c r="AE245" s="136" t="s">
        <v>56</v>
      </c>
      <c r="AF245" s="136" t="s">
        <v>56</v>
      </c>
      <c r="AG245" s="136" t="s">
        <v>56</v>
      </c>
      <c r="AH245" s="168" t="s">
        <v>1671</v>
      </c>
      <c r="AI245" s="121">
        <v>42580</v>
      </c>
      <c r="AJ245" s="121">
        <v>42732</v>
      </c>
      <c r="AK245" s="136" t="s">
        <v>1672</v>
      </c>
      <c r="AL245" s="92" t="s">
        <v>867</v>
      </c>
      <c r="AM245" s="96"/>
      <c r="AN245" s="96"/>
      <c r="AO245" s="96"/>
      <c r="AP245" s="96"/>
      <c r="AQ245" s="96"/>
      <c r="AR245" s="96"/>
      <c r="AS245" s="96"/>
      <c r="AT245" s="96"/>
      <c r="AU245" s="96"/>
      <c r="AV245" s="96"/>
      <c r="AW245" s="96"/>
      <c r="AX245" s="96"/>
      <c r="AY245" s="96"/>
      <c r="AZ245" s="96"/>
      <c r="BA245" s="96"/>
      <c r="BB245" s="96"/>
      <c r="BC245" s="96"/>
      <c r="BD245" s="96"/>
      <c r="BE245" s="96"/>
      <c r="BF245" s="96"/>
      <c r="BG245" s="96"/>
      <c r="BH245" s="96"/>
      <c r="BI245" s="96"/>
      <c r="BJ245" s="96"/>
      <c r="BK245" s="96"/>
      <c r="BL245" s="96"/>
      <c r="BM245" s="96"/>
      <c r="BN245" s="96"/>
      <c r="BO245" s="96"/>
      <c r="BP245" s="96"/>
      <c r="BQ245" s="96"/>
      <c r="BR245" s="96"/>
      <c r="BS245" s="96"/>
      <c r="BT245" s="96"/>
      <c r="BU245" s="96"/>
      <c r="BV245" s="96"/>
      <c r="BW245" s="96"/>
      <c r="BX245" s="96"/>
      <c r="BY245" s="96"/>
      <c r="BZ245" s="96"/>
      <c r="CA245" s="96"/>
      <c r="CB245" s="96"/>
      <c r="CC245" s="96"/>
      <c r="CD245" s="96"/>
      <c r="CE245" s="96"/>
      <c r="CF245" s="96"/>
      <c r="CG245" s="96"/>
      <c r="CH245" s="96"/>
      <c r="CI245" s="96"/>
      <c r="CJ245" s="96"/>
      <c r="CK245" s="96"/>
      <c r="CL245" s="96"/>
      <c r="CM245" s="96"/>
      <c r="CN245" s="96"/>
      <c r="CO245" s="96"/>
      <c r="CP245" s="96"/>
      <c r="CQ245" s="96"/>
      <c r="CR245" s="96"/>
      <c r="CS245" s="96"/>
      <c r="CT245" s="96"/>
      <c r="CU245" s="96"/>
      <c r="CV245" s="96"/>
      <c r="CW245" s="96"/>
      <c r="CX245" s="96"/>
      <c r="CY245" s="96"/>
      <c r="CZ245" s="96"/>
      <c r="DA245" s="96"/>
      <c r="DB245" s="96"/>
      <c r="DC245" s="96"/>
      <c r="DD245" s="96"/>
      <c r="DE245" s="96"/>
      <c r="DF245" s="96"/>
      <c r="DG245" s="96"/>
      <c r="DH245" s="96"/>
      <c r="DI245" s="96"/>
      <c r="DJ245" s="96"/>
      <c r="DK245" s="96"/>
      <c r="DL245" s="96"/>
      <c r="DM245" s="96"/>
      <c r="DN245" s="96"/>
      <c r="DO245" s="96"/>
      <c r="DP245" s="96"/>
      <c r="DQ245" s="96"/>
      <c r="DR245" s="96"/>
      <c r="DS245" s="96"/>
      <c r="DT245" s="96"/>
      <c r="DU245" s="96"/>
      <c r="DV245" s="96"/>
      <c r="DW245" s="96"/>
      <c r="DX245" s="96"/>
      <c r="DY245" s="96"/>
      <c r="DZ245" s="96"/>
      <c r="EA245" s="96"/>
      <c r="EB245" s="96"/>
      <c r="EC245" s="96"/>
      <c r="ED245" s="96"/>
      <c r="EE245" s="96"/>
      <c r="EF245" s="96"/>
      <c r="EG245" s="96"/>
      <c r="EH245" s="96"/>
      <c r="EI245" s="96"/>
      <c r="EJ245" s="96"/>
      <c r="EK245" s="96"/>
      <c r="EL245" s="96"/>
      <c r="EM245" s="96"/>
      <c r="EN245" s="96"/>
      <c r="EO245" s="96"/>
    </row>
    <row r="246" spans="1:274" s="41" customFormat="1" ht="71.25" customHeight="1" x14ac:dyDescent="0.25">
      <c r="A246" s="223">
        <v>228</v>
      </c>
      <c r="B246" s="224" t="s">
        <v>821</v>
      </c>
      <c r="C246" s="227">
        <v>80101706</v>
      </c>
      <c r="D246" s="168" t="s">
        <v>1128</v>
      </c>
      <c r="E246" s="227" t="s">
        <v>125</v>
      </c>
      <c r="F246" s="227">
        <v>1</v>
      </c>
      <c r="G246" s="225" t="s">
        <v>167</v>
      </c>
      <c r="H246" s="138">
        <v>6</v>
      </c>
      <c r="I246" s="227" t="s">
        <v>96</v>
      </c>
      <c r="J246" s="227" t="s">
        <v>684</v>
      </c>
      <c r="K246" s="227" t="s">
        <v>108</v>
      </c>
      <c r="L246" s="42">
        <v>30000000</v>
      </c>
      <c r="M246" s="55">
        <v>30000000</v>
      </c>
      <c r="N246" s="227" t="s">
        <v>81</v>
      </c>
      <c r="O246" s="227" t="s">
        <v>56</v>
      </c>
      <c r="P246" s="21" t="s">
        <v>126</v>
      </c>
      <c r="R246" s="96"/>
      <c r="S246" s="163"/>
      <c r="T246" s="96"/>
      <c r="U246" s="96"/>
      <c r="V246" s="96"/>
      <c r="W246" s="96"/>
      <c r="X246" s="96"/>
      <c r="Y246" s="92">
        <f t="shared" si="6"/>
        <v>0</v>
      </c>
      <c r="Z246" s="92">
        <v>0</v>
      </c>
      <c r="AA246" s="96"/>
      <c r="AB246" s="96"/>
      <c r="AC246" s="96"/>
      <c r="AD246" s="96"/>
      <c r="AE246" s="96"/>
      <c r="AF246" s="96"/>
      <c r="AG246" s="96"/>
      <c r="AH246" s="96"/>
      <c r="AI246" s="96"/>
      <c r="AJ246" s="96"/>
      <c r="AK246" s="96"/>
      <c r="AL246" s="96"/>
      <c r="AM246" s="96"/>
      <c r="AN246" s="96"/>
      <c r="AO246" s="96"/>
      <c r="AP246" s="96"/>
      <c r="AQ246" s="96"/>
      <c r="AR246" s="96"/>
      <c r="AS246" s="96"/>
      <c r="AT246" s="96"/>
      <c r="AU246" s="96"/>
      <c r="AV246" s="96"/>
      <c r="AW246" s="96"/>
      <c r="AX246" s="96"/>
      <c r="AY246" s="96"/>
      <c r="AZ246" s="96"/>
      <c r="BA246" s="96"/>
      <c r="BB246" s="96"/>
      <c r="BC246" s="96"/>
      <c r="BD246" s="96"/>
      <c r="BE246" s="96"/>
      <c r="BF246" s="96"/>
      <c r="BG246" s="96"/>
      <c r="BH246" s="96"/>
      <c r="BI246" s="96"/>
      <c r="BJ246" s="96"/>
      <c r="BK246" s="96"/>
      <c r="BL246" s="96"/>
      <c r="BM246" s="96"/>
      <c r="BN246" s="96"/>
      <c r="BO246" s="96"/>
      <c r="BP246" s="96"/>
      <c r="BQ246" s="96"/>
      <c r="BR246" s="96"/>
      <c r="BS246" s="96"/>
      <c r="BT246" s="96"/>
      <c r="BU246" s="96"/>
      <c r="BV246" s="96"/>
      <c r="BW246" s="96"/>
      <c r="BX246" s="96"/>
      <c r="BY246" s="96"/>
      <c r="BZ246" s="96"/>
      <c r="CA246" s="96"/>
      <c r="CB246" s="96"/>
      <c r="CC246" s="96"/>
      <c r="CD246" s="96"/>
      <c r="CE246" s="96"/>
      <c r="CF246" s="96"/>
      <c r="CG246" s="96"/>
      <c r="CH246" s="96"/>
      <c r="CI246" s="96"/>
      <c r="CJ246" s="96"/>
      <c r="CK246" s="96"/>
      <c r="CL246" s="96"/>
      <c r="CM246" s="96"/>
      <c r="CN246" s="96"/>
      <c r="CO246" s="96"/>
      <c r="CP246" s="96"/>
      <c r="CQ246" s="96"/>
      <c r="CR246" s="96"/>
      <c r="CS246" s="96"/>
      <c r="CT246" s="96"/>
      <c r="CU246" s="96"/>
      <c r="CV246" s="96"/>
      <c r="CW246" s="96"/>
      <c r="CX246" s="96"/>
      <c r="CY246" s="96"/>
      <c r="CZ246" s="96"/>
      <c r="DA246" s="96"/>
      <c r="DB246" s="96"/>
      <c r="DC246" s="96"/>
      <c r="DD246" s="96"/>
      <c r="DE246" s="96"/>
      <c r="DF246" s="96"/>
      <c r="DG246" s="96"/>
      <c r="DH246" s="96"/>
      <c r="DI246" s="96"/>
      <c r="DJ246" s="96"/>
      <c r="DK246" s="96"/>
      <c r="DL246" s="96"/>
      <c r="DM246" s="96"/>
      <c r="DN246" s="96"/>
      <c r="DO246" s="96"/>
      <c r="DP246" s="96"/>
      <c r="DQ246" s="96"/>
      <c r="DR246" s="96"/>
      <c r="DS246" s="96"/>
      <c r="DT246" s="96"/>
      <c r="DU246" s="96"/>
      <c r="DV246" s="96"/>
      <c r="DW246" s="96"/>
      <c r="DX246" s="96"/>
      <c r="DY246" s="96"/>
      <c r="DZ246" s="96"/>
      <c r="EA246" s="96"/>
      <c r="EB246" s="96"/>
      <c r="EC246" s="96"/>
      <c r="ED246" s="96"/>
      <c r="EE246" s="96"/>
      <c r="EF246" s="96"/>
      <c r="EG246" s="96"/>
      <c r="EH246" s="96"/>
      <c r="EI246" s="96"/>
      <c r="EJ246" s="96"/>
      <c r="EK246" s="96"/>
      <c r="EL246" s="96"/>
      <c r="EM246" s="96"/>
      <c r="EN246" s="96"/>
      <c r="EO246" s="96"/>
    </row>
    <row r="247" spans="1:274" s="41" customFormat="1" ht="84.75" customHeight="1" x14ac:dyDescent="0.25">
      <c r="A247" s="223">
        <v>229</v>
      </c>
      <c r="B247" s="224" t="s">
        <v>827</v>
      </c>
      <c r="C247" s="227">
        <v>80101706</v>
      </c>
      <c r="D247" s="168" t="s">
        <v>1129</v>
      </c>
      <c r="E247" s="227" t="s">
        <v>125</v>
      </c>
      <c r="F247" s="227">
        <v>1</v>
      </c>
      <c r="G247" s="225" t="s">
        <v>165</v>
      </c>
      <c r="H247" s="138">
        <v>8</v>
      </c>
      <c r="I247" s="227" t="s">
        <v>96</v>
      </c>
      <c r="J247" s="227" t="s">
        <v>128</v>
      </c>
      <c r="K247" s="227" t="s">
        <v>108</v>
      </c>
      <c r="L247" s="42">
        <v>40000000</v>
      </c>
      <c r="M247" s="55">
        <v>40000000</v>
      </c>
      <c r="N247" s="227" t="s">
        <v>81</v>
      </c>
      <c r="O247" s="227" t="s">
        <v>56</v>
      </c>
      <c r="P247" s="21" t="s">
        <v>126</v>
      </c>
      <c r="R247" s="124" t="s">
        <v>1448</v>
      </c>
      <c r="S247" s="124" t="s">
        <v>1449</v>
      </c>
      <c r="T247" s="25">
        <v>42514</v>
      </c>
      <c r="U247" s="186" t="s">
        <v>1450</v>
      </c>
      <c r="V247" s="127" t="s">
        <v>211</v>
      </c>
      <c r="W247" s="205">
        <v>39996000</v>
      </c>
      <c r="X247" s="96"/>
      <c r="Y247" s="92">
        <f t="shared" si="6"/>
        <v>39996000</v>
      </c>
      <c r="Z247" s="92">
        <v>39996000</v>
      </c>
      <c r="AA247" s="301" t="s">
        <v>1451</v>
      </c>
      <c r="AB247" s="136" t="s">
        <v>1452</v>
      </c>
      <c r="AC247" s="136" t="s">
        <v>214</v>
      </c>
      <c r="AD247" s="127" t="s">
        <v>1453</v>
      </c>
      <c r="AE247" s="136" t="s">
        <v>56</v>
      </c>
      <c r="AF247" s="136" t="s">
        <v>56</v>
      </c>
      <c r="AG247" s="136" t="s">
        <v>56</v>
      </c>
      <c r="AH247" s="120" t="s">
        <v>1454</v>
      </c>
      <c r="AI247" s="121">
        <v>42514</v>
      </c>
      <c r="AJ247" s="121">
        <v>42734</v>
      </c>
      <c r="AK247" s="136" t="s">
        <v>406</v>
      </c>
      <c r="AL247" s="92" t="s">
        <v>407</v>
      </c>
      <c r="AM247" s="457" t="s">
        <v>56</v>
      </c>
      <c r="AN247" s="457" t="s">
        <v>56</v>
      </c>
      <c r="AO247" s="457" t="s">
        <v>56</v>
      </c>
      <c r="AP247" s="457" t="s">
        <v>56</v>
      </c>
      <c r="AQ247" s="457" t="s">
        <v>56</v>
      </c>
      <c r="AR247" s="457" t="s">
        <v>56</v>
      </c>
      <c r="AS247" s="462">
        <v>5066133</v>
      </c>
      <c r="AT247" s="96"/>
      <c r="AU247" s="462">
        <v>3618667</v>
      </c>
      <c r="AV247" s="96"/>
      <c r="AW247" s="96"/>
      <c r="AX247" s="96"/>
      <c r="AY247" s="96"/>
      <c r="AZ247" s="96"/>
      <c r="BA247" s="96"/>
      <c r="BB247" s="96"/>
      <c r="BC247" s="96"/>
      <c r="BD247" s="96"/>
      <c r="BE247" s="96"/>
      <c r="BF247" s="96"/>
      <c r="BG247" s="96"/>
      <c r="BH247" s="96"/>
      <c r="BI247" s="96"/>
      <c r="BJ247" s="96"/>
      <c r="BK247" s="96"/>
      <c r="BL247" s="96"/>
      <c r="BM247" s="96"/>
      <c r="BN247" s="96"/>
      <c r="BO247" s="96"/>
      <c r="BP247" s="96"/>
      <c r="BQ247" s="96"/>
      <c r="BR247" s="96"/>
      <c r="BS247" s="96"/>
      <c r="BT247" s="96"/>
      <c r="BU247" s="96"/>
      <c r="BV247" s="96"/>
      <c r="BW247" s="96"/>
      <c r="BX247" s="96"/>
      <c r="BY247" s="96"/>
      <c r="BZ247" s="96"/>
      <c r="CA247" s="96"/>
      <c r="CB247" s="96"/>
      <c r="CC247" s="96"/>
      <c r="CD247" s="96"/>
      <c r="CE247" s="96"/>
      <c r="CF247" s="96"/>
      <c r="CG247" s="96"/>
      <c r="CH247" s="96"/>
      <c r="CI247" s="96"/>
      <c r="CJ247" s="96"/>
      <c r="CK247" s="96"/>
      <c r="CL247" s="96"/>
      <c r="CM247" s="96"/>
      <c r="CN247" s="96"/>
      <c r="CO247" s="96"/>
      <c r="CP247" s="96"/>
      <c r="CQ247" s="96"/>
      <c r="CR247" s="96"/>
      <c r="CS247" s="96"/>
      <c r="CT247" s="96"/>
      <c r="CU247" s="96"/>
      <c r="CV247" s="96"/>
      <c r="CW247" s="96"/>
      <c r="CX247" s="96"/>
      <c r="CY247" s="96"/>
      <c r="CZ247" s="96"/>
      <c r="DA247" s="96"/>
      <c r="DB247" s="96"/>
      <c r="DC247" s="96"/>
      <c r="DD247" s="96"/>
      <c r="DE247" s="96"/>
      <c r="DF247" s="96"/>
      <c r="DG247" s="96"/>
      <c r="DH247" s="96"/>
      <c r="DI247" s="96"/>
      <c r="DJ247" s="96"/>
      <c r="DK247" s="96"/>
      <c r="DL247" s="96"/>
      <c r="DM247" s="96"/>
      <c r="DN247" s="96"/>
      <c r="DO247" s="96"/>
      <c r="DP247" s="96"/>
      <c r="DQ247" s="96"/>
      <c r="DR247" s="96"/>
      <c r="DS247" s="96"/>
      <c r="DT247" s="96"/>
      <c r="DU247" s="96"/>
      <c r="DV247" s="96"/>
      <c r="DW247" s="96"/>
      <c r="DX247" s="96"/>
      <c r="DY247" s="96"/>
      <c r="DZ247" s="96"/>
      <c r="EA247" s="96"/>
      <c r="EB247" s="96"/>
      <c r="EC247" s="96"/>
      <c r="ED247" s="96"/>
      <c r="EE247" s="96"/>
      <c r="EF247" s="96"/>
      <c r="EG247" s="96"/>
      <c r="EH247" s="96"/>
      <c r="EI247" s="96"/>
      <c r="EJ247" s="96"/>
      <c r="EK247" s="96"/>
      <c r="EL247" s="96"/>
      <c r="EM247" s="96"/>
      <c r="EN247" s="96"/>
      <c r="EO247" s="96"/>
    </row>
    <row r="248" spans="1:274" s="41" customFormat="1" ht="99" customHeight="1" x14ac:dyDescent="0.25">
      <c r="A248" s="223">
        <v>230</v>
      </c>
      <c r="B248" s="224" t="s">
        <v>827</v>
      </c>
      <c r="C248" s="227">
        <v>80101706</v>
      </c>
      <c r="D248" s="168" t="s">
        <v>1130</v>
      </c>
      <c r="E248" s="227" t="s">
        <v>125</v>
      </c>
      <c r="F248" s="227">
        <v>1</v>
      </c>
      <c r="G248" s="225" t="s">
        <v>165</v>
      </c>
      <c r="H248" s="138">
        <v>8</v>
      </c>
      <c r="I248" s="227" t="s">
        <v>96</v>
      </c>
      <c r="J248" s="227" t="s">
        <v>684</v>
      </c>
      <c r="K248" s="227" t="s">
        <v>108</v>
      </c>
      <c r="L248" s="42">
        <v>40000000</v>
      </c>
      <c r="M248" s="55">
        <v>40000000</v>
      </c>
      <c r="N248" s="227" t="s">
        <v>81</v>
      </c>
      <c r="O248" s="227" t="s">
        <v>56</v>
      </c>
      <c r="P248" s="21" t="s">
        <v>126</v>
      </c>
      <c r="R248" s="124" t="s">
        <v>1455</v>
      </c>
      <c r="S248" s="124" t="s">
        <v>1456</v>
      </c>
      <c r="T248" s="25">
        <v>42514</v>
      </c>
      <c r="U248" s="186" t="s">
        <v>1457</v>
      </c>
      <c r="V248" s="127" t="s">
        <v>211</v>
      </c>
      <c r="W248" s="205">
        <v>39996000</v>
      </c>
      <c r="X248" s="96"/>
      <c r="Y248" s="92">
        <f t="shared" si="6"/>
        <v>39996000</v>
      </c>
      <c r="Z248" s="92">
        <v>39996000</v>
      </c>
      <c r="AA248" s="301" t="s">
        <v>1451</v>
      </c>
      <c r="AB248" s="136" t="s">
        <v>1458</v>
      </c>
      <c r="AC248" s="136" t="s">
        <v>224</v>
      </c>
      <c r="AD248" s="127"/>
      <c r="AE248" s="136" t="s">
        <v>56</v>
      </c>
      <c r="AF248" s="136" t="s">
        <v>56</v>
      </c>
      <c r="AG248" s="136" t="s">
        <v>56</v>
      </c>
      <c r="AH248" s="120" t="s">
        <v>1454</v>
      </c>
      <c r="AI248" s="121">
        <v>42514</v>
      </c>
      <c r="AJ248" s="121">
        <v>42734</v>
      </c>
      <c r="AK248" s="136" t="s">
        <v>406</v>
      </c>
      <c r="AL248" s="92" t="s">
        <v>407</v>
      </c>
      <c r="AM248" s="457" t="s">
        <v>56</v>
      </c>
      <c r="AN248" s="457" t="s">
        <v>56</v>
      </c>
      <c r="AO248" s="457" t="s">
        <v>56</v>
      </c>
      <c r="AP248" s="457" t="s">
        <v>56</v>
      </c>
      <c r="AQ248" s="457" t="s">
        <v>56</v>
      </c>
      <c r="AR248" s="457" t="s">
        <v>56</v>
      </c>
      <c r="AS248" s="462">
        <v>3618667</v>
      </c>
      <c r="AT248" s="96"/>
      <c r="AU248" s="462">
        <v>3618667</v>
      </c>
      <c r="AV248" s="96"/>
      <c r="AW248" s="96"/>
      <c r="AX248" s="96"/>
      <c r="AY248" s="96"/>
      <c r="AZ248" s="96"/>
      <c r="BA248" s="96"/>
      <c r="BB248" s="96"/>
      <c r="BC248" s="96"/>
      <c r="BD248" s="96"/>
      <c r="BE248" s="96"/>
      <c r="BF248" s="96"/>
      <c r="BG248" s="96"/>
      <c r="BH248" s="96"/>
      <c r="BI248" s="96"/>
      <c r="BJ248" s="96"/>
      <c r="BK248" s="96"/>
      <c r="BL248" s="96"/>
      <c r="BM248" s="96"/>
      <c r="BN248" s="96"/>
      <c r="BO248" s="96"/>
      <c r="BP248" s="96"/>
      <c r="BQ248" s="96"/>
      <c r="BR248" s="96"/>
      <c r="BS248" s="96"/>
      <c r="BT248" s="96"/>
      <c r="BU248" s="96"/>
      <c r="BV248" s="96"/>
      <c r="BW248" s="96"/>
      <c r="BX248" s="96"/>
      <c r="BY248" s="96"/>
      <c r="BZ248" s="96"/>
      <c r="CA248" s="96"/>
      <c r="CB248" s="96"/>
      <c r="CC248" s="96"/>
      <c r="CD248" s="96"/>
      <c r="CE248" s="96"/>
      <c r="CF248" s="96"/>
      <c r="CG248" s="96"/>
      <c r="CH248" s="96"/>
      <c r="CI248" s="96"/>
      <c r="CJ248" s="96"/>
      <c r="CK248" s="96"/>
      <c r="CL248" s="96"/>
      <c r="CM248" s="96"/>
      <c r="CN248" s="96"/>
      <c r="CO248" s="96"/>
      <c r="CP248" s="96"/>
      <c r="CQ248" s="96"/>
      <c r="CR248" s="96"/>
      <c r="CS248" s="96"/>
      <c r="CT248" s="96"/>
      <c r="CU248" s="96"/>
      <c r="CV248" s="96"/>
      <c r="CW248" s="96"/>
      <c r="CX248" s="96"/>
      <c r="CY248" s="96"/>
      <c r="CZ248" s="96"/>
      <c r="DA248" s="96"/>
      <c r="DB248" s="96"/>
      <c r="DC248" s="96"/>
      <c r="DD248" s="96"/>
      <c r="DE248" s="96"/>
      <c r="DF248" s="96"/>
      <c r="DG248" s="96"/>
      <c r="DH248" s="96"/>
      <c r="DI248" s="96"/>
      <c r="DJ248" s="96"/>
      <c r="DK248" s="96"/>
      <c r="DL248" s="96"/>
      <c r="DM248" s="96"/>
      <c r="DN248" s="96"/>
      <c r="DO248" s="96"/>
      <c r="DP248" s="96"/>
      <c r="DQ248" s="96"/>
      <c r="DR248" s="96"/>
      <c r="DS248" s="96"/>
      <c r="DT248" s="96"/>
      <c r="DU248" s="96"/>
      <c r="DV248" s="96"/>
      <c r="DW248" s="96"/>
      <c r="DX248" s="96"/>
      <c r="DY248" s="96"/>
      <c r="DZ248" s="96"/>
      <c r="EA248" s="96"/>
      <c r="EB248" s="96"/>
      <c r="EC248" s="96"/>
      <c r="ED248" s="96"/>
      <c r="EE248" s="96"/>
      <c r="EF248" s="96"/>
      <c r="EG248" s="96"/>
      <c r="EH248" s="96"/>
      <c r="EI248" s="96"/>
      <c r="EJ248" s="96"/>
      <c r="EK248" s="96"/>
      <c r="EL248" s="96"/>
      <c r="EM248" s="96"/>
      <c r="EN248" s="96"/>
      <c r="EO248" s="96"/>
    </row>
    <row r="249" spans="1:274" s="41" customFormat="1" ht="87" customHeight="1" x14ac:dyDescent="0.25">
      <c r="A249" s="223">
        <v>231</v>
      </c>
      <c r="B249" s="224" t="s">
        <v>827</v>
      </c>
      <c r="C249" s="227">
        <v>80101706</v>
      </c>
      <c r="D249" s="168" t="s">
        <v>1131</v>
      </c>
      <c r="E249" s="227" t="s">
        <v>125</v>
      </c>
      <c r="F249" s="227">
        <v>1</v>
      </c>
      <c r="G249" s="225" t="s">
        <v>165</v>
      </c>
      <c r="H249" s="226">
        <v>7.5</v>
      </c>
      <c r="I249" s="227" t="s">
        <v>96</v>
      </c>
      <c r="J249" s="227" t="s">
        <v>684</v>
      </c>
      <c r="K249" s="227" t="s">
        <v>108</v>
      </c>
      <c r="L249" s="42">
        <v>17250000</v>
      </c>
      <c r="M249" s="55">
        <v>17250000</v>
      </c>
      <c r="N249" s="227" t="s">
        <v>81</v>
      </c>
      <c r="O249" s="227" t="s">
        <v>56</v>
      </c>
      <c r="P249" s="21" t="s">
        <v>126</v>
      </c>
      <c r="R249" s="124" t="s">
        <v>1459</v>
      </c>
      <c r="S249" s="288" t="s">
        <v>1460</v>
      </c>
      <c r="T249" s="118">
        <v>42516</v>
      </c>
      <c r="U249" s="116" t="s">
        <v>1461</v>
      </c>
      <c r="V249" s="136" t="s">
        <v>211</v>
      </c>
      <c r="W249" s="205">
        <v>17250000</v>
      </c>
      <c r="X249" s="96"/>
      <c r="Y249" s="92">
        <f t="shared" si="6"/>
        <v>17250000</v>
      </c>
      <c r="Z249" s="92">
        <v>17250000</v>
      </c>
      <c r="AA249" s="301" t="s">
        <v>1462</v>
      </c>
      <c r="AB249" s="136" t="s">
        <v>1463</v>
      </c>
      <c r="AC249" s="136" t="s">
        <v>224</v>
      </c>
      <c r="AD249" s="127" t="s">
        <v>1464</v>
      </c>
      <c r="AE249" s="136" t="s">
        <v>56</v>
      </c>
      <c r="AF249" s="136" t="s">
        <v>56</v>
      </c>
      <c r="AG249" s="136" t="s">
        <v>56</v>
      </c>
      <c r="AH249" s="120" t="s">
        <v>1454</v>
      </c>
      <c r="AI249" s="121">
        <v>42516</v>
      </c>
      <c r="AJ249" s="121">
        <v>42734</v>
      </c>
      <c r="AK249" s="136" t="s">
        <v>1465</v>
      </c>
      <c r="AL249" s="92" t="s">
        <v>407</v>
      </c>
      <c r="AM249" s="457" t="s">
        <v>56</v>
      </c>
      <c r="AN249" s="457" t="s">
        <v>56</v>
      </c>
      <c r="AO249" s="457" t="s">
        <v>56</v>
      </c>
      <c r="AP249" s="457" t="s">
        <v>56</v>
      </c>
      <c r="AQ249" s="457" t="s">
        <v>56</v>
      </c>
      <c r="AR249" s="457" t="s">
        <v>56</v>
      </c>
      <c r="AS249" s="410">
        <v>1942000</v>
      </c>
      <c r="AT249" s="96"/>
      <c r="AU249" s="462">
        <v>932000</v>
      </c>
      <c r="AV249" s="96"/>
      <c r="AW249" s="96"/>
      <c r="AX249" s="96"/>
      <c r="AY249" s="96"/>
      <c r="AZ249" s="96"/>
      <c r="BA249" s="96"/>
      <c r="BB249" s="96"/>
      <c r="BC249" s="96"/>
      <c r="BD249" s="96"/>
      <c r="BE249" s="96"/>
      <c r="BF249" s="96"/>
      <c r="BG249" s="96"/>
      <c r="BH249" s="96"/>
      <c r="BI249" s="96"/>
      <c r="BJ249" s="96"/>
      <c r="BK249" s="96"/>
      <c r="BL249" s="96"/>
      <c r="BM249" s="96"/>
      <c r="BN249" s="96"/>
      <c r="BO249" s="96"/>
      <c r="BP249" s="96"/>
      <c r="BQ249" s="96"/>
      <c r="BR249" s="96"/>
      <c r="BS249" s="96"/>
      <c r="BT249" s="96"/>
      <c r="BU249" s="96"/>
      <c r="BV249" s="96"/>
      <c r="BW249" s="96"/>
      <c r="BX249" s="96"/>
      <c r="BY249" s="96"/>
      <c r="BZ249" s="96"/>
      <c r="CA249" s="96"/>
      <c r="CB249" s="96"/>
      <c r="CC249" s="96"/>
      <c r="CD249" s="96"/>
      <c r="CE249" s="96"/>
      <c r="CF249" s="96"/>
      <c r="CG249" s="96"/>
      <c r="CH249" s="96"/>
      <c r="CI249" s="96"/>
      <c r="CJ249" s="96"/>
      <c r="CK249" s="96"/>
      <c r="CL249" s="96"/>
      <c r="CM249" s="96"/>
      <c r="CN249" s="96"/>
      <c r="CO249" s="96"/>
      <c r="CP249" s="96"/>
      <c r="CQ249" s="96"/>
      <c r="CR249" s="96"/>
      <c r="CS249" s="96"/>
      <c r="CT249" s="96"/>
      <c r="CU249" s="96"/>
      <c r="CV249" s="96"/>
      <c r="CW249" s="96"/>
      <c r="CX249" s="96"/>
      <c r="CY249" s="96"/>
      <c r="CZ249" s="96"/>
      <c r="DA249" s="96"/>
      <c r="DB249" s="96"/>
      <c r="DC249" s="96"/>
      <c r="DD249" s="96"/>
      <c r="DE249" s="96"/>
      <c r="DF249" s="96"/>
      <c r="DG249" s="96"/>
      <c r="DH249" s="96"/>
      <c r="DI249" s="96"/>
      <c r="DJ249" s="96"/>
      <c r="DK249" s="96"/>
      <c r="DL249" s="96"/>
      <c r="DM249" s="96"/>
      <c r="DN249" s="96"/>
      <c r="DO249" s="96"/>
      <c r="DP249" s="96"/>
      <c r="DQ249" s="96"/>
      <c r="DR249" s="96"/>
      <c r="DS249" s="96"/>
      <c r="DT249" s="96"/>
      <c r="DU249" s="96"/>
      <c r="DV249" s="96"/>
      <c r="DW249" s="96"/>
      <c r="DX249" s="96"/>
      <c r="DY249" s="96"/>
      <c r="DZ249" s="96"/>
      <c r="EA249" s="96"/>
      <c r="EB249" s="96"/>
      <c r="EC249" s="96"/>
      <c r="ED249" s="96"/>
      <c r="EE249" s="96"/>
      <c r="EF249" s="96"/>
      <c r="EG249" s="96"/>
      <c r="EH249" s="96"/>
      <c r="EI249" s="96"/>
      <c r="EJ249" s="96"/>
      <c r="EK249" s="96"/>
      <c r="EL249" s="96"/>
      <c r="EM249" s="96"/>
      <c r="EN249" s="96"/>
      <c r="EO249" s="96"/>
    </row>
    <row r="250" spans="1:274" s="41" customFormat="1" ht="72.75" customHeight="1" x14ac:dyDescent="0.25">
      <c r="A250" s="223">
        <v>232</v>
      </c>
      <c r="B250" s="224" t="s">
        <v>831</v>
      </c>
      <c r="C250" s="227">
        <v>80101706</v>
      </c>
      <c r="D250" s="168" t="s">
        <v>1132</v>
      </c>
      <c r="E250" s="227" t="s">
        <v>125</v>
      </c>
      <c r="F250" s="227">
        <v>1</v>
      </c>
      <c r="G250" s="225" t="s">
        <v>162</v>
      </c>
      <c r="H250" s="138">
        <v>8</v>
      </c>
      <c r="I250" s="227" t="s">
        <v>96</v>
      </c>
      <c r="J250" s="227" t="s">
        <v>684</v>
      </c>
      <c r="K250" s="227" t="s">
        <v>108</v>
      </c>
      <c r="L250" s="42">
        <v>80000000</v>
      </c>
      <c r="M250" s="55">
        <v>80000000</v>
      </c>
      <c r="N250" s="227" t="s">
        <v>81</v>
      </c>
      <c r="O250" s="227" t="s">
        <v>56</v>
      </c>
      <c r="P250" s="21" t="s">
        <v>126</v>
      </c>
      <c r="R250" s="124" t="s">
        <v>1300</v>
      </c>
      <c r="S250" s="124" t="s">
        <v>1301</v>
      </c>
      <c r="T250" s="25">
        <v>42487</v>
      </c>
      <c r="U250" s="116" t="s">
        <v>1302</v>
      </c>
      <c r="V250" s="136" t="s">
        <v>211</v>
      </c>
      <c r="W250" s="205">
        <v>80000000</v>
      </c>
      <c r="X250" s="96"/>
      <c r="Y250" s="92">
        <f t="shared" si="6"/>
        <v>80000000</v>
      </c>
      <c r="Z250" s="92">
        <v>80000000</v>
      </c>
      <c r="AA250" s="136" t="s">
        <v>1303</v>
      </c>
      <c r="AB250" s="136" t="s">
        <v>1304</v>
      </c>
      <c r="AC250" s="136" t="s">
        <v>224</v>
      </c>
      <c r="AD250" s="127" t="s">
        <v>1250</v>
      </c>
      <c r="AE250" s="136" t="s">
        <v>56</v>
      </c>
      <c r="AF250" s="136" t="s">
        <v>56</v>
      </c>
      <c r="AG250" s="136" t="s">
        <v>56</v>
      </c>
      <c r="AH250" s="120" t="s">
        <v>1305</v>
      </c>
      <c r="AI250" s="121">
        <v>42487</v>
      </c>
      <c r="AJ250" s="121">
        <v>42730</v>
      </c>
      <c r="AK250" s="136" t="s">
        <v>258</v>
      </c>
      <c r="AL250" s="397" t="s">
        <v>218</v>
      </c>
      <c r="AM250" s="582" t="s">
        <v>56</v>
      </c>
      <c r="AN250" s="582" t="s">
        <v>56</v>
      </c>
      <c r="AO250" s="582" t="s">
        <v>56</v>
      </c>
      <c r="AP250" s="582" t="s">
        <v>56</v>
      </c>
      <c r="AQ250" s="582" t="s">
        <v>56</v>
      </c>
      <c r="AR250" s="582" t="s">
        <v>56</v>
      </c>
      <c r="AS250" s="462">
        <v>10000000</v>
      </c>
      <c r="AT250" s="96"/>
      <c r="AU250" s="462">
        <v>10000000</v>
      </c>
      <c r="AV250" s="462">
        <v>10000000</v>
      </c>
      <c r="AW250" s="96"/>
      <c r="AX250" s="96"/>
      <c r="AY250" s="96"/>
      <c r="AZ250" s="96"/>
      <c r="BA250" s="96"/>
      <c r="BB250" s="96"/>
      <c r="BC250" s="96"/>
      <c r="BD250" s="96"/>
      <c r="BE250" s="96"/>
      <c r="BF250" s="96"/>
      <c r="BG250" s="96"/>
      <c r="BH250" s="96"/>
      <c r="BI250" s="96"/>
      <c r="BJ250" s="96"/>
      <c r="BK250" s="96"/>
      <c r="BL250" s="96"/>
      <c r="BM250" s="96"/>
      <c r="BN250" s="96"/>
      <c r="BO250" s="96"/>
      <c r="BP250" s="96"/>
      <c r="BQ250" s="96"/>
      <c r="BR250" s="96"/>
      <c r="BS250" s="96"/>
      <c r="BT250" s="96"/>
      <c r="BU250" s="96"/>
      <c r="BV250" s="96"/>
      <c r="BW250" s="96"/>
      <c r="BX250" s="96"/>
      <c r="BY250" s="96"/>
      <c r="BZ250" s="96"/>
      <c r="CA250" s="96"/>
      <c r="CB250" s="96"/>
      <c r="CC250" s="96"/>
      <c r="CD250" s="96"/>
      <c r="CE250" s="96"/>
      <c r="CF250" s="96"/>
      <c r="CG250" s="96"/>
      <c r="CH250" s="96"/>
      <c r="CI250" s="96"/>
      <c r="CJ250" s="96"/>
      <c r="CK250" s="96"/>
      <c r="CL250" s="96"/>
      <c r="CM250" s="96"/>
      <c r="CN250" s="96"/>
      <c r="CO250" s="96"/>
      <c r="CP250" s="96"/>
      <c r="CQ250" s="96"/>
      <c r="CR250" s="96"/>
      <c r="CS250" s="96"/>
      <c r="CT250" s="96"/>
      <c r="CU250" s="96"/>
      <c r="CV250" s="96"/>
      <c r="CW250" s="96"/>
      <c r="CX250" s="96"/>
      <c r="CY250" s="96"/>
      <c r="CZ250" s="96"/>
      <c r="DA250" s="96"/>
      <c r="DB250" s="96"/>
      <c r="DC250" s="96"/>
      <c r="DD250" s="96"/>
      <c r="DE250" s="96"/>
      <c r="DF250" s="96"/>
      <c r="DG250" s="96"/>
      <c r="DH250" s="96"/>
      <c r="DI250" s="96"/>
      <c r="DJ250" s="96"/>
      <c r="DK250" s="96"/>
      <c r="DL250" s="96"/>
      <c r="DM250" s="96"/>
      <c r="DN250" s="96"/>
      <c r="DO250" s="96"/>
      <c r="DP250" s="96"/>
      <c r="DQ250" s="96"/>
      <c r="DR250" s="96"/>
      <c r="DS250" s="96"/>
      <c r="DT250" s="96"/>
      <c r="DU250" s="96"/>
      <c r="DV250" s="96"/>
      <c r="DW250" s="96"/>
      <c r="DX250" s="96"/>
      <c r="DY250" s="96"/>
      <c r="DZ250" s="96"/>
      <c r="EA250" s="96"/>
      <c r="EB250" s="96"/>
      <c r="EC250" s="96"/>
      <c r="ED250" s="96"/>
      <c r="EE250" s="96"/>
      <c r="EF250" s="96"/>
      <c r="EG250" s="96"/>
      <c r="EH250" s="96"/>
      <c r="EI250" s="96"/>
      <c r="EJ250" s="96"/>
      <c r="EK250" s="96"/>
      <c r="EL250" s="96"/>
      <c r="EM250" s="96"/>
      <c r="EN250" s="96"/>
      <c r="EO250" s="96"/>
    </row>
    <row r="251" spans="1:274" s="41" customFormat="1" ht="45" customHeight="1" x14ac:dyDescent="0.25">
      <c r="A251" s="223">
        <v>233</v>
      </c>
      <c r="B251" s="224" t="s">
        <v>831</v>
      </c>
      <c r="C251" s="227">
        <v>80101706</v>
      </c>
      <c r="D251" s="168" t="s">
        <v>1133</v>
      </c>
      <c r="E251" s="227" t="s">
        <v>125</v>
      </c>
      <c r="F251" s="227">
        <v>1</v>
      </c>
      <c r="G251" s="225" t="s">
        <v>165</v>
      </c>
      <c r="H251" s="138">
        <v>7</v>
      </c>
      <c r="I251" s="227" t="s">
        <v>96</v>
      </c>
      <c r="J251" s="227" t="s">
        <v>684</v>
      </c>
      <c r="K251" s="227" t="s">
        <v>108</v>
      </c>
      <c r="L251" s="42">
        <v>22711500</v>
      </c>
      <c r="M251" s="55">
        <v>22711500</v>
      </c>
      <c r="N251" s="227" t="s">
        <v>81</v>
      </c>
      <c r="O251" s="227" t="s">
        <v>56</v>
      </c>
      <c r="P251" s="21" t="s">
        <v>126</v>
      </c>
      <c r="R251" s="124" t="s">
        <v>1466</v>
      </c>
      <c r="S251" s="583" t="s">
        <v>1467</v>
      </c>
      <c r="T251" s="118">
        <v>42535</v>
      </c>
      <c r="U251" s="584" t="s">
        <v>1468</v>
      </c>
      <c r="V251" s="136" t="s">
        <v>211</v>
      </c>
      <c r="W251" s="205">
        <v>22711500</v>
      </c>
      <c r="X251" s="96"/>
      <c r="Y251" s="92">
        <f t="shared" si="6"/>
        <v>22711500</v>
      </c>
      <c r="Z251" s="92">
        <v>22711500</v>
      </c>
      <c r="AA251" s="584" t="s">
        <v>1469</v>
      </c>
      <c r="AB251" s="136" t="s">
        <v>1470</v>
      </c>
      <c r="AC251" s="136" t="s">
        <v>224</v>
      </c>
      <c r="AD251" s="127" t="s">
        <v>1471</v>
      </c>
      <c r="AE251" s="136" t="s">
        <v>56</v>
      </c>
      <c r="AF251" s="136" t="s">
        <v>56</v>
      </c>
      <c r="AG251" s="136" t="s">
        <v>56</v>
      </c>
      <c r="AH251" s="585" t="s">
        <v>1472</v>
      </c>
      <c r="AI251" s="121">
        <v>42535</v>
      </c>
      <c r="AJ251" s="121">
        <v>42734</v>
      </c>
      <c r="AK251" s="136" t="s">
        <v>258</v>
      </c>
      <c r="AL251" s="92" t="s">
        <v>218</v>
      </c>
      <c r="AM251" s="457" t="s">
        <v>56</v>
      </c>
      <c r="AN251" s="457" t="s">
        <v>56</v>
      </c>
      <c r="AO251" s="457" t="s">
        <v>56</v>
      </c>
      <c r="AP251" s="457" t="s">
        <v>56</v>
      </c>
      <c r="AQ251" s="457" t="s">
        <v>56</v>
      </c>
      <c r="AR251" s="457" t="s">
        <v>56</v>
      </c>
      <c r="AS251" s="457" t="s">
        <v>56</v>
      </c>
      <c r="AT251" s="457"/>
      <c r="AU251" s="462">
        <v>3244500</v>
      </c>
      <c r="AV251" s="457"/>
      <c r="AW251" s="457"/>
      <c r="AX251" s="457"/>
      <c r="AY251" s="457"/>
      <c r="AZ251" s="457"/>
      <c r="BA251" s="457"/>
      <c r="BB251" s="96"/>
      <c r="BC251" s="96"/>
      <c r="BD251" s="96"/>
      <c r="BE251" s="96"/>
      <c r="BF251" s="96"/>
      <c r="BG251" s="96"/>
      <c r="BH251" s="96"/>
      <c r="BI251" s="96"/>
      <c r="BJ251" s="96"/>
      <c r="BK251" s="96"/>
      <c r="BL251" s="96"/>
      <c r="BM251" s="96"/>
      <c r="BN251" s="96"/>
      <c r="BO251" s="96"/>
      <c r="BP251" s="96"/>
      <c r="BQ251" s="96"/>
      <c r="BR251" s="96"/>
      <c r="BS251" s="96"/>
      <c r="BT251" s="96"/>
      <c r="BU251" s="96"/>
      <c r="BV251" s="96"/>
      <c r="BW251" s="96"/>
      <c r="BX251" s="96"/>
      <c r="BY251" s="96"/>
      <c r="BZ251" s="96"/>
      <c r="CA251" s="96"/>
      <c r="CB251" s="96"/>
      <c r="CC251" s="96"/>
      <c r="CD251" s="96"/>
      <c r="CE251" s="96"/>
      <c r="CF251" s="96"/>
      <c r="CG251" s="96"/>
      <c r="CH251" s="96"/>
      <c r="CI251" s="96"/>
      <c r="CJ251" s="96"/>
      <c r="CK251" s="96"/>
      <c r="CL251" s="96"/>
      <c r="CM251" s="96"/>
      <c r="CN251" s="96"/>
      <c r="CO251" s="96"/>
      <c r="CP251" s="96"/>
      <c r="CQ251" s="96"/>
      <c r="CR251" s="96"/>
      <c r="CS251" s="96"/>
      <c r="CT251" s="96"/>
      <c r="CU251" s="96"/>
      <c r="CV251" s="96"/>
      <c r="CW251" s="96"/>
      <c r="CX251" s="96"/>
      <c r="CY251" s="96"/>
      <c r="CZ251" s="96"/>
      <c r="DA251" s="96"/>
      <c r="DB251" s="96"/>
      <c r="DC251" s="96"/>
      <c r="DD251" s="96"/>
      <c r="DE251" s="96"/>
      <c r="DF251" s="96"/>
      <c r="DG251" s="96"/>
      <c r="DH251" s="96"/>
      <c r="DI251" s="96"/>
      <c r="DJ251" s="96"/>
      <c r="DK251" s="96"/>
      <c r="DL251" s="96"/>
      <c r="DM251" s="96"/>
      <c r="DN251" s="96"/>
      <c r="DO251" s="96"/>
      <c r="DP251" s="96"/>
      <c r="DQ251" s="96"/>
      <c r="DR251" s="96"/>
      <c r="DS251" s="96"/>
      <c r="DT251" s="96"/>
      <c r="DU251" s="96"/>
      <c r="DV251" s="96"/>
      <c r="DW251" s="96"/>
      <c r="DX251" s="96"/>
      <c r="DY251" s="96"/>
      <c r="DZ251" s="96"/>
      <c r="EA251" s="96"/>
      <c r="EB251" s="96"/>
      <c r="EC251" s="96"/>
      <c r="ED251" s="96"/>
      <c r="EE251" s="96"/>
      <c r="EF251" s="96"/>
      <c r="EG251" s="96"/>
      <c r="EH251" s="96"/>
      <c r="EI251" s="96"/>
      <c r="EJ251" s="96"/>
      <c r="EK251" s="96"/>
      <c r="EL251" s="96"/>
      <c r="EM251" s="96"/>
      <c r="EN251" s="96"/>
      <c r="EO251" s="96"/>
    </row>
    <row r="252" spans="1:274" s="41" customFormat="1" ht="45" customHeight="1" x14ac:dyDescent="0.25">
      <c r="A252" s="223">
        <v>234</v>
      </c>
      <c r="B252" s="224" t="s">
        <v>831</v>
      </c>
      <c r="C252" s="227">
        <v>80101706</v>
      </c>
      <c r="D252" s="168" t="s">
        <v>688</v>
      </c>
      <c r="E252" s="227" t="s">
        <v>125</v>
      </c>
      <c r="F252" s="227">
        <v>1</v>
      </c>
      <c r="G252" s="225" t="s">
        <v>165</v>
      </c>
      <c r="H252" s="138">
        <v>7</v>
      </c>
      <c r="I252" s="227" t="s">
        <v>96</v>
      </c>
      <c r="J252" s="227" t="s">
        <v>681</v>
      </c>
      <c r="K252" s="227" t="s">
        <v>108</v>
      </c>
      <c r="L252" s="42">
        <v>22711500</v>
      </c>
      <c r="M252" s="55">
        <v>22711500</v>
      </c>
      <c r="N252" s="227" t="s">
        <v>81</v>
      </c>
      <c r="O252" s="227" t="s">
        <v>56</v>
      </c>
      <c r="P252" s="21" t="s">
        <v>126</v>
      </c>
      <c r="R252" s="124" t="s">
        <v>1473</v>
      </c>
      <c r="S252" s="124" t="s">
        <v>276</v>
      </c>
      <c r="T252" s="25">
        <v>42528</v>
      </c>
      <c r="U252" s="186" t="s">
        <v>1474</v>
      </c>
      <c r="V252" s="127" t="s">
        <v>211</v>
      </c>
      <c r="W252" s="205">
        <v>22711500</v>
      </c>
      <c r="X252" s="175"/>
      <c r="Y252" s="27">
        <f t="shared" si="6"/>
        <v>22711500</v>
      </c>
      <c r="Z252" s="27">
        <v>22711500</v>
      </c>
      <c r="AA252" s="301" t="s">
        <v>1475</v>
      </c>
      <c r="AB252" s="136" t="s">
        <v>1476</v>
      </c>
      <c r="AC252" s="136" t="s">
        <v>224</v>
      </c>
      <c r="AD252" s="127" t="s">
        <v>1477</v>
      </c>
      <c r="AE252" s="136" t="s">
        <v>56</v>
      </c>
      <c r="AF252" s="136" t="s">
        <v>56</v>
      </c>
      <c r="AG252" s="136" t="s">
        <v>56</v>
      </c>
      <c r="AH252" s="120" t="s">
        <v>1478</v>
      </c>
      <c r="AI252" s="121">
        <v>42528</v>
      </c>
      <c r="AJ252" s="121">
        <v>42734</v>
      </c>
      <c r="AK252" s="136" t="s">
        <v>258</v>
      </c>
      <c r="AL252" s="92" t="s">
        <v>218</v>
      </c>
      <c r="AM252" s="457" t="s">
        <v>56</v>
      </c>
      <c r="AN252" s="457" t="s">
        <v>56</v>
      </c>
      <c r="AO252" s="457" t="s">
        <v>56</v>
      </c>
      <c r="AP252" s="457" t="s">
        <v>56</v>
      </c>
      <c r="AQ252" s="457" t="s">
        <v>56</v>
      </c>
      <c r="AR252" s="457" t="s">
        <v>56</v>
      </c>
      <c r="AS252" s="457" t="s">
        <v>56</v>
      </c>
      <c r="AT252" s="457" t="s">
        <v>56</v>
      </c>
      <c r="AU252" s="462">
        <v>3244500</v>
      </c>
      <c r="AV252" s="96"/>
      <c r="AW252" s="96"/>
      <c r="AX252" s="96"/>
      <c r="AY252" s="96"/>
      <c r="AZ252" s="96"/>
      <c r="BA252" s="96"/>
      <c r="BB252" s="96"/>
      <c r="BC252" s="96"/>
      <c r="BD252" s="96"/>
      <c r="BE252" s="96"/>
      <c r="BF252" s="96"/>
      <c r="BG252" s="96"/>
      <c r="BH252" s="96"/>
      <c r="BI252" s="96"/>
      <c r="BJ252" s="96"/>
      <c r="BK252" s="96"/>
      <c r="BL252" s="96"/>
      <c r="BM252" s="96"/>
      <c r="BN252" s="96"/>
      <c r="BO252" s="96"/>
      <c r="BP252" s="96"/>
      <c r="BQ252" s="96"/>
      <c r="BR252" s="96"/>
      <c r="BS252" s="96"/>
      <c r="BT252" s="96"/>
      <c r="BU252" s="96"/>
      <c r="BV252" s="96"/>
      <c r="BW252" s="96"/>
      <c r="BX252" s="96"/>
      <c r="BY252" s="96"/>
      <c r="BZ252" s="96"/>
      <c r="CA252" s="96"/>
      <c r="CB252" s="96"/>
      <c r="CC252" s="96"/>
      <c r="CD252" s="96"/>
      <c r="CE252" s="96"/>
      <c r="CF252" s="96"/>
      <c r="CG252" s="96"/>
      <c r="CH252" s="96"/>
      <c r="CI252" s="96"/>
      <c r="CJ252" s="96"/>
      <c r="CK252" s="96"/>
      <c r="CL252" s="96"/>
      <c r="CM252" s="96"/>
      <c r="CN252" s="96"/>
      <c r="CO252" s="96"/>
      <c r="CP252" s="96"/>
      <c r="CQ252" s="96"/>
      <c r="CR252" s="96"/>
      <c r="CS252" s="96"/>
      <c r="CT252" s="96"/>
      <c r="CU252" s="96"/>
      <c r="CV252" s="96"/>
      <c r="CW252" s="96"/>
      <c r="CX252" s="96"/>
      <c r="CY252" s="96"/>
      <c r="CZ252" s="96"/>
      <c r="DA252" s="96"/>
      <c r="DB252" s="96"/>
      <c r="DC252" s="96"/>
      <c r="DD252" s="96"/>
      <c r="DE252" s="96"/>
      <c r="DF252" s="96"/>
      <c r="DG252" s="96"/>
      <c r="DH252" s="96"/>
      <c r="DI252" s="96"/>
      <c r="DJ252" s="96"/>
      <c r="DK252" s="96"/>
      <c r="DL252" s="96"/>
      <c r="DM252" s="96"/>
      <c r="DN252" s="96"/>
      <c r="DO252" s="96"/>
      <c r="DP252" s="96"/>
      <c r="DQ252" s="96"/>
      <c r="DR252" s="96"/>
      <c r="DS252" s="96"/>
      <c r="DT252" s="96"/>
      <c r="DU252" s="96"/>
      <c r="DV252" s="96"/>
      <c r="DW252" s="96"/>
      <c r="DX252" s="96"/>
      <c r="DY252" s="96"/>
      <c r="DZ252" s="96"/>
      <c r="EA252" s="96"/>
      <c r="EB252" s="96"/>
      <c r="EC252" s="96"/>
      <c r="ED252" s="96"/>
      <c r="EE252" s="96"/>
      <c r="EF252" s="96"/>
      <c r="EG252" s="96"/>
      <c r="EH252" s="96"/>
      <c r="EI252" s="96"/>
      <c r="EJ252" s="96"/>
      <c r="EK252" s="96"/>
      <c r="EL252" s="96"/>
      <c r="EM252" s="96"/>
      <c r="EN252" s="96"/>
      <c r="EO252" s="96"/>
    </row>
    <row r="253" spans="1:274" s="41" customFormat="1" ht="45" customHeight="1" x14ac:dyDescent="0.25">
      <c r="A253" s="223">
        <v>235</v>
      </c>
      <c r="B253" s="224" t="s">
        <v>831</v>
      </c>
      <c r="C253" s="227">
        <v>80101706</v>
      </c>
      <c r="D253" s="168" t="s">
        <v>1134</v>
      </c>
      <c r="E253" s="227" t="s">
        <v>125</v>
      </c>
      <c r="F253" s="227">
        <v>1</v>
      </c>
      <c r="G253" s="225" t="s">
        <v>165</v>
      </c>
      <c r="H253" s="138">
        <v>7</v>
      </c>
      <c r="I253" s="227" t="s">
        <v>96</v>
      </c>
      <c r="J253" s="227" t="s">
        <v>681</v>
      </c>
      <c r="K253" s="227" t="s">
        <v>108</v>
      </c>
      <c r="L253" s="42">
        <v>31605000</v>
      </c>
      <c r="M253" s="55">
        <v>31605000</v>
      </c>
      <c r="N253" s="227" t="s">
        <v>81</v>
      </c>
      <c r="O253" s="227" t="s">
        <v>56</v>
      </c>
      <c r="P253" s="21" t="s">
        <v>126</v>
      </c>
      <c r="R253" s="124" t="s">
        <v>1479</v>
      </c>
      <c r="S253" s="288" t="s">
        <v>1480</v>
      </c>
      <c r="T253" s="118">
        <v>42535</v>
      </c>
      <c r="U253" s="168" t="s">
        <v>1481</v>
      </c>
      <c r="V253" s="136" t="s">
        <v>211</v>
      </c>
      <c r="W253" s="205">
        <v>31605000</v>
      </c>
      <c r="X253" s="96"/>
      <c r="Y253" s="92">
        <f t="shared" si="6"/>
        <v>31605000</v>
      </c>
      <c r="Z253" s="92">
        <v>31605000</v>
      </c>
      <c r="AA253" s="168" t="s">
        <v>1482</v>
      </c>
      <c r="AB253" s="136" t="s">
        <v>1483</v>
      </c>
      <c r="AC253" s="136" t="s">
        <v>224</v>
      </c>
      <c r="AD253" s="127" t="s">
        <v>1484</v>
      </c>
      <c r="AE253" s="136" t="s">
        <v>56</v>
      </c>
      <c r="AF253" s="136" t="s">
        <v>56</v>
      </c>
      <c r="AG253" s="136" t="s">
        <v>56</v>
      </c>
      <c r="AH253" s="136" t="s">
        <v>1472</v>
      </c>
      <c r="AI253" s="121">
        <v>42535</v>
      </c>
      <c r="AJ253" s="121">
        <v>42734</v>
      </c>
      <c r="AK253" s="136" t="s">
        <v>258</v>
      </c>
      <c r="AL253" s="92" t="s">
        <v>218</v>
      </c>
      <c r="AM253" s="457" t="s">
        <v>56</v>
      </c>
      <c r="AN253" s="457" t="s">
        <v>56</v>
      </c>
      <c r="AO253" s="457" t="s">
        <v>56</v>
      </c>
      <c r="AP253" s="457" t="s">
        <v>56</v>
      </c>
      <c r="AQ253" s="457" t="s">
        <v>56</v>
      </c>
      <c r="AR253" s="457" t="s">
        <v>56</v>
      </c>
      <c r="AS253" s="457" t="s">
        <v>56</v>
      </c>
      <c r="AT253" s="96"/>
      <c r="AU253" s="462">
        <v>4515000</v>
      </c>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6"/>
      <c r="BR253" s="96"/>
      <c r="BS253" s="96"/>
      <c r="BT253" s="96"/>
      <c r="BU253" s="96"/>
      <c r="BV253" s="96"/>
      <c r="BW253" s="96"/>
      <c r="BX253" s="96"/>
      <c r="BY253" s="96"/>
      <c r="BZ253" s="96"/>
      <c r="CA253" s="96"/>
      <c r="CB253" s="96"/>
      <c r="CC253" s="96"/>
      <c r="CD253" s="96"/>
      <c r="CE253" s="96"/>
      <c r="CF253" s="96"/>
      <c r="CG253" s="96"/>
      <c r="CH253" s="96"/>
      <c r="CI253" s="96"/>
      <c r="CJ253" s="96"/>
      <c r="CK253" s="96"/>
      <c r="CL253" s="96"/>
      <c r="CM253" s="96"/>
      <c r="CN253" s="96"/>
      <c r="CO253" s="96"/>
      <c r="CP253" s="96"/>
      <c r="CQ253" s="96"/>
      <c r="CR253" s="96"/>
      <c r="CS253" s="96"/>
      <c r="CT253" s="96"/>
      <c r="CU253" s="96"/>
      <c r="CV253" s="96"/>
      <c r="CW253" s="96"/>
      <c r="CX253" s="96"/>
      <c r="CY253" s="96"/>
      <c r="CZ253" s="96"/>
      <c r="DA253" s="96"/>
      <c r="DB253" s="96"/>
      <c r="DC253" s="96"/>
      <c r="DD253" s="96"/>
      <c r="DE253" s="96"/>
      <c r="DF253" s="96"/>
      <c r="DG253" s="96"/>
      <c r="DH253" s="96"/>
      <c r="DI253" s="96"/>
      <c r="DJ253" s="96"/>
      <c r="DK253" s="96"/>
      <c r="DL253" s="96"/>
      <c r="DM253" s="96"/>
      <c r="DN253" s="96"/>
      <c r="DO253" s="96"/>
      <c r="DP253" s="96"/>
      <c r="DQ253" s="96"/>
      <c r="DR253" s="96"/>
      <c r="DS253" s="96"/>
      <c r="DT253" s="96"/>
      <c r="DU253" s="96"/>
      <c r="DV253" s="96"/>
      <c r="DW253" s="96"/>
      <c r="DX253" s="96"/>
      <c r="DY253" s="96"/>
      <c r="DZ253" s="96"/>
      <c r="EA253" s="96"/>
      <c r="EB253" s="96"/>
      <c r="EC253" s="96"/>
      <c r="ED253" s="96"/>
      <c r="EE253" s="96"/>
      <c r="EF253" s="96"/>
      <c r="EG253" s="96"/>
      <c r="EH253" s="96"/>
      <c r="EI253" s="96"/>
      <c r="EJ253" s="96"/>
      <c r="EK253" s="96"/>
      <c r="EL253" s="96"/>
      <c r="EM253" s="96"/>
      <c r="EN253" s="96"/>
      <c r="EO253" s="96"/>
    </row>
    <row r="254" spans="1:274" s="41" customFormat="1" ht="81.75" customHeight="1" x14ac:dyDescent="0.25">
      <c r="A254" s="223">
        <v>236</v>
      </c>
      <c r="B254" s="224" t="s">
        <v>831</v>
      </c>
      <c r="C254" s="227">
        <v>80101705</v>
      </c>
      <c r="D254" s="168" t="s">
        <v>1135</v>
      </c>
      <c r="E254" s="227" t="s">
        <v>125</v>
      </c>
      <c r="F254" s="227">
        <v>1</v>
      </c>
      <c r="G254" s="225" t="s">
        <v>165</v>
      </c>
      <c r="H254" s="138">
        <v>6</v>
      </c>
      <c r="I254" s="227" t="s">
        <v>96</v>
      </c>
      <c r="J254" s="227" t="s">
        <v>128</v>
      </c>
      <c r="K254" s="227" t="s">
        <v>108</v>
      </c>
      <c r="L254" s="42">
        <v>37852500</v>
      </c>
      <c r="M254" s="55">
        <v>37852500</v>
      </c>
      <c r="N254" s="227" t="s">
        <v>81</v>
      </c>
      <c r="O254" s="227" t="s">
        <v>56</v>
      </c>
      <c r="P254" s="21" t="s">
        <v>126</v>
      </c>
      <c r="R254" s="124" t="s">
        <v>1485</v>
      </c>
      <c r="S254" s="288" t="s">
        <v>1486</v>
      </c>
      <c r="T254" s="118">
        <v>42535</v>
      </c>
      <c r="U254" s="168" t="s">
        <v>1487</v>
      </c>
      <c r="V254" s="136" t="s">
        <v>211</v>
      </c>
      <c r="W254" s="205">
        <v>37852500</v>
      </c>
      <c r="X254" s="96"/>
      <c r="Y254" s="92">
        <f t="shared" si="6"/>
        <v>37852500</v>
      </c>
      <c r="Z254" s="92">
        <v>37852500</v>
      </c>
      <c r="AA254" s="168" t="s">
        <v>1488</v>
      </c>
      <c r="AB254" s="136" t="s">
        <v>1489</v>
      </c>
      <c r="AC254" s="136" t="s">
        <v>214</v>
      </c>
      <c r="AD254" s="127" t="s">
        <v>1490</v>
      </c>
      <c r="AE254" s="136" t="s">
        <v>56</v>
      </c>
      <c r="AF254" s="136" t="s">
        <v>56</v>
      </c>
      <c r="AG254" s="136" t="s">
        <v>56</v>
      </c>
      <c r="AH254" s="136" t="s">
        <v>1472</v>
      </c>
      <c r="AI254" s="121">
        <v>42535</v>
      </c>
      <c r="AJ254" s="121">
        <v>42734</v>
      </c>
      <c r="AK254" s="136" t="s">
        <v>258</v>
      </c>
      <c r="AL254" s="92" t="s">
        <v>218</v>
      </c>
      <c r="AM254" s="457" t="s">
        <v>56</v>
      </c>
      <c r="AN254" s="457" t="s">
        <v>56</v>
      </c>
      <c r="AO254" s="457" t="s">
        <v>56</v>
      </c>
      <c r="AP254" s="457" t="s">
        <v>56</v>
      </c>
      <c r="AQ254" s="457" t="s">
        <v>56</v>
      </c>
      <c r="AR254" s="457" t="s">
        <v>56</v>
      </c>
      <c r="AS254" s="457" t="s">
        <v>56</v>
      </c>
      <c r="AT254" s="457"/>
      <c r="AU254" s="462">
        <v>5407500</v>
      </c>
      <c r="AV254" s="457"/>
      <c r="AW254" s="457"/>
      <c r="AX254" s="457"/>
      <c r="AY254" s="457"/>
      <c r="AZ254" s="457"/>
      <c r="BA254" s="457"/>
      <c r="BB254" s="96"/>
      <c r="BC254" s="96"/>
      <c r="BD254" s="96"/>
      <c r="BE254" s="96"/>
      <c r="BF254" s="96"/>
      <c r="BG254" s="96"/>
      <c r="BH254" s="96"/>
      <c r="BI254" s="96"/>
      <c r="BJ254" s="96"/>
      <c r="BK254" s="96"/>
      <c r="BL254" s="96"/>
      <c r="BM254" s="96"/>
      <c r="BN254" s="96"/>
      <c r="BO254" s="96"/>
      <c r="BP254" s="96"/>
      <c r="BQ254" s="96"/>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96"/>
      <c r="CZ254" s="96"/>
      <c r="DA254" s="96"/>
      <c r="DB254" s="96"/>
      <c r="DC254" s="96"/>
      <c r="DD254" s="96"/>
      <c r="DE254" s="96"/>
      <c r="DF254" s="96"/>
      <c r="DG254" s="96"/>
      <c r="DH254" s="96"/>
      <c r="DI254" s="96"/>
      <c r="DJ254" s="96"/>
      <c r="DK254" s="96"/>
      <c r="DL254" s="96"/>
      <c r="DM254" s="96"/>
      <c r="DN254" s="96"/>
      <c r="DO254" s="96"/>
      <c r="DP254" s="96"/>
      <c r="DQ254" s="96"/>
      <c r="DR254" s="96"/>
      <c r="DS254" s="96"/>
      <c r="DT254" s="96"/>
      <c r="DU254" s="96"/>
      <c r="DV254" s="96"/>
      <c r="DW254" s="96"/>
      <c r="DX254" s="96"/>
      <c r="DY254" s="96"/>
      <c r="DZ254" s="96"/>
      <c r="EA254" s="96"/>
      <c r="EB254" s="96"/>
      <c r="EC254" s="96"/>
      <c r="ED254" s="96"/>
      <c r="EE254" s="96"/>
      <c r="EF254" s="96"/>
      <c r="EG254" s="96"/>
      <c r="EH254" s="96"/>
      <c r="EI254" s="96"/>
      <c r="EJ254" s="96"/>
      <c r="EK254" s="96"/>
      <c r="EL254" s="96"/>
      <c r="EM254" s="96"/>
      <c r="EN254" s="96"/>
      <c r="EO254" s="96"/>
    </row>
    <row r="255" spans="1:274" s="41" customFormat="1" ht="105" customHeight="1" x14ac:dyDescent="0.25">
      <c r="A255" s="254">
        <v>237</v>
      </c>
      <c r="B255" s="257" t="s">
        <v>831</v>
      </c>
      <c r="C255" s="214">
        <v>80101706</v>
      </c>
      <c r="D255" s="294" t="s">
        <v>1208</v>
      </c>
      <c r="E255" s="251" t="s">
        <v>125</v>
      </c>
      <c r="F255" s="251">
        <v>1</v>
      </c>
      <c r="G255" s="295" t="s">
        <v>165</v>
      </c>
      <c r="H255" s="247" t="s">
        <v>1209</v>
      </c>
      <c r="I255" s="251" t="s">
        <v>96</v>
      </c>
      <c r="J255" s="227" t="s">
        <v>684</v>
      </c>
      <c r="K255" s="227" t="s">
        <v>108</v>
      </c>
      <c r="L255" s="42">
        <v>320000000</v>
      </c>
      <c r="M255" s="55">
        <v>320000000</v>
      </c>
      <c r="N255" s="251" t="s">
        <v>81</v>
      </c>
      <c r="O255" s="251" t="s">
        <v>56</v>
      </c>
      <c r="P255" s="251" t="s">
        <v>126</v>
      </c>
      <c r="R255" s="326" t="s">
        <v>1491</v>
      </c>
      <c r="S255" s="341" t="s">
        <v>1492</v>
      </c>
      <c r="T255" s="342">
        <v>42535</v>
      </c>
      <c r="U255" s="294" t="s">
        <v>1493</v>
      </c>
      <c r="V255" s="294" t="s">
        <v>1494</v>
      </c>
      <c r="W255" s="205">
        <v>320000000</v>
      </c>
      <c r="X255" s="469"/>
      <c r="Y255" s="518">
        <v>320000000</v>
      </c>
      <c r="Z255" s="518">
        <v>320000000</v>
      </c>
      <c r="AA255" s="586" t="s">
        <v>1495</v>
      </c>
      <c r="AB255" s="294" t="s">
        <v>1496</v>
      </c>
      <c r="AC255" s="294" t="s">
        <v>604</v>
      </c>
      <c r="AD255" s="328" t="s">
        <v>1497</v>
      </c>
      <c r="AE255" s="294" t="s">
        <v>1498</v>
      </c>
      <c r="AF255" s="343">
        <v>42535</v>
      </c>
      <c r="AG255" s="343">
        <v>42536</v>
      </c>
      <c r="AH255" s="567" t="s">
        <v>571</v>
      </c>
      <c r="AI255" s="343">
        <v>42536</v>
      </c>
      <c r="AJ255" s="343">
        <v>42734</v>
      </c>
      <c r="AK255" s="294" t="s">
        <v>1499</v>
      </c>
      <c r="AL255" s="259" t="s">
        <v>1357</v>
      </c>
      <c r="AM255" s="448" t="s">
        <v>56</v>
      </c>
      <c r="AN255" s="448" t="s">
        <v>56</v>
      </c>
      <c r="AO255" s="448" t="s">
        <v>56</v>
      </c>
      <c r="AP255" s="448" t="s">
        <v>56</v>
      </c>
      <c r="AQ255" s="448" t="s">
        <v>56</v>
      </c>
      <c r="AR255" s="448" t="s">
        <v>56</v>
      </c>
      <c r="AS255" s="448" t="s">
        <v>56</v>
      </c>
      <c r="AT255" s="448" t="s">
        <v>56</v>
      </c>
      <c r="AU255" s="587" t="s">
        <v>1603</v>
      </c>
      <c r="AV255" s="448"/>
      <c r="AW255" s="448"/>
      <c r="AX255" s="448"/>
      <c r="AY255" s="448"/>
      <c r="AZ255" s="448"/>
      <c r="BA255" s="448"/>
      <c r="BB255" s="96"/>
      <c r="BC255" s="96"/>
      <c r="BD255" s="96"/>
      <c r="BE255" s="96"/>
      <c r="BF255" s="96"/>
      <c r="BG255" s="96"/>
      <c r="BH255" s="96"/>
      <c r="BI255" s="96"/>
      <c r="BJ255" s="96"/>
      <c r="BK255" s="96"/>
      <c r="BL255" s="96"/>
      <c r="BM255" s="96"/>
      <c r="BN255" s="96"/>
      <c r="BO255" s="96"/>
      <c r="BP255" s="96"/>
      <c r="BQ255" s="96"/>
      <c r="BR255" s="96"/>
      <c r="BS255" s="96"/>
      <c r="BT255" s="96"/>
      <c r="BU255" s="96"/>
      <c r="BV255" s="96"/>
      <c r="BW255" s="96"/>
      <c r="BX255" s="96"/>
      <c r="BY255" s="96"/>
      <c r="BZ255" s="96"/>
      <c r="CA255" s="96"/>
      <c r="CB255" s="96"/>
      <c r="CC255" s="96"/>
      <c r="CD255" s="96"/>
      <c r="CE255" s="96"/>
      <c r="CF255" s="96"/>
      <c r="CG255" s="96"/>
      <c r="CH255" s="96"/>
      <c r="CI255" s="96"/>
      <c r="CJ255" s="96"/>
      <c r="CK255" s="96"/>
      <c r="CL255" s="96"/>
      <c r="CM255" s="96"/>
      <c r="CN255" s="96"/>
      <c r="CO255" s="96"/>
      <c r="CP255" s="96"/>
      <c r="CQ255" s="96"/>
      <c r="CR255" s="96"/>
      <c r="CS255" s="96"/>
      <c r="CT255" s="96"/>
      <c r="CU255" s="96"/>
      <c r="CV255" s="96"/>
      <c r="CW255" s="96"/>
      <c r="CX255" s="96"/>
      <c r="CY255" s="96"/>
      <c r="CZ255" s="96"/>
      <c r="DA255" s="96"/>
      <c r="DB255" s="96"/>
      <c r="DC255" s="96"/>
      <c r="DD255" s="96"/>
      <c r="DE255" s="96"/>
      <c r="DF255" s="96"/>
      <c r="DG255" s="96"/>
      <c r="DH255" s="96"/>
      <c r="DI255" s="96"/>
      <c r="DJ255" s="96"/>
      <c r="DK255" s="96"/>
      <c r="DL255" s="96"/>
      <c r="DM255" s="96"/>
      <c r="DN255" s="96"/>
      <c r="DO255" s="96"/>
      <c r="DP255" s="96"/>
      <c r="DQ255" s="96"/>
      <c r="DR255" s="96"/>
      <c r="DS255" s="96"/>
      <c r="DT255" s="96"/>
      <c r="DU255" s="96"/>
      <c r="DV255" s="96"/>
      <c r="DW255" s="96"/>
      <c r="DX255" s="96"/>
      <c r="DY255" s="96"/>
      <c r="DZ255" s="96"/>
      <c r="EA255" s="96"/>
      <c r="EB255" s="96"/>
      <c r="EC255" s="96"/>
      <c r="ED255" s="96"/>
      <c r="EE255" s="96"/>
      <c r="EF255" s="96"/>
      <c r="EG255" s="96"/>
      <c r="EH255" s="96"/>
      <c r="EI255" s="96"/>
      <c r="EJ255" s="96"/>
      <c r="EK255" s="96"/>
      <c r="EL255" s="96"/>
      <c r="EM255" s="96"/>
      <c r="EN255" s="96"/>
      <c r="EO255" s="96"/>
    </row>
    <row r="256" spans="1:274" s="41" customFormat="1" ht="59.25" customHeight="1" x14ac:dyDescent="0.25">
      <c r="A256" s="242"/>
      <c r="B256" s="258"/>
      <c r="C256" s="214">
        <v>80101706</v>
      </c>
      <c r="D256" s="313"/>
      <c r="E256" s="240"/>
      <c r="F256" s="240"/>
      <c r="G256" s="314"/>
      <c r="H256" s="248"/>
      <c r="I256" s="240"/>
      <c r="J256" s="227" t="s">
        <v>128</v>
      </c>
      <c r="K256" s="227" t="s">
        <v>108</v>
      </c>
      <c r="L256" s="42">
        <v>184000000</v>
      </c>
      <c r="M256" s="55">
        <v>184000000</v>
      </c>
      <c r="N256" s="240"/>
      <c r="O256" s="240"/>
      <c r="P256" s="240"/>
      <c r="R256" s="334"/>
      <c r="S256" s="349"/>
      <c r="T256" s="350"/>
      <c r="U256" s="313"/>
      <c r="V256" s="313"/>
      <c r="W256" s="205">
        <v>184000000</v>
      </c>
      <c r="X256" s="482"/>
      <c r="Y256" s="518">
        <v>184000000</v>
      </c>
      <c r="Z256" s="518">
        <v>184000000</v>
      </c>
      <c r="AA256" s="588"/>
      <c r="AB256" s="313"/>
      <c r="AC256" s="313"/>
      <c r="AD256" s="243"/>
      <c r="AE256" s="313"/>
      <c r="AF256" s="351"/>
      <c r="AG256" s="351"/>
      <c r="AH256" s="570"/>
      <c r="AI256" s="351"/>
      <c r="AJ256" s="351"/>
      <c r="AK256" s="313"/>
      <c r="AL256" s="260"/>
      <c r="AM256" s="453"/>
      <c r="AN256" s="453"/>
      <c r="AO256" s="453"/>
      <c r="AP256" s="453"/>
      <c r="AQ256" s="453"/>
      <c r="AR256" s="453"/>
      <c r="AS256" s="453"/>
      <c r="AT256" s="453"/>
      <c r="AU256" s="453"/>
      <c r="AV256" s="453"/>
      <c r="AW256" s="453"/>
      <c r="AX256" s="453"/>
      <c r="AY256" s="453"/>
      <c r="AZ256" s="453"/>
      <c r="BA256" s="453"/>
      <c r="BB256" s="96"/>
      <c r="BC256" s="96"/>
      <c r="BD256" s="96"/>
      <c r="BE256" s="96"/>
      <c r="BF256" s="96"/>
      <c r="BG256" s="96"/>
      <c r="BH256" s="96"/>
      <c r="BI256" s="96"/>
      <c r="BJ256" s="96"/>
      <c r="BK256" s="96"/>
      <c r="BL256" s="96"/>
      <c r="BM256" s="96"/>
      <c r="BN256" s="96"/>
      <c r="BO256" s="96"/>
      <c r="BP256" s="96"/>
      <c r="BQ256" s="96"/>
      <c r="BR256" s="96"/>
      <c r="BS256" s="96"/>
      <c r="BT256" s="96"/>
      <c r="BU256" s="96"/>
      <c r="BV256" s="96"/>
      <c r="BW256" s="96"/>
      <c r="BX256" s="96"/>
      <c r="BY256" s="96"/>
      <c r="BZ256" s="96"/>
      <c r="CA256" s="96"/>
      <c r="CB256" s="96"/>
      <c r="CC256" s="96"/>
      <c r="CD256" s="96"/>
      <c r="CE256" s="96"/>
      <c r="CF256" s="96"/>
      <c r="CG256" s="96"/>
      <c r="CH256" s="96"/>
      <c r="CI256" s="96"/>
      <c r="CJ256" s="96"/>
      <c r="CK256" s="96"/>
      <c r="CL256" s="96"/>
      <c r="CM256" s="96"/>
      <c r="CN256" s="96"/>
      <c r="CO256" s="96"/>
      <c r="CP256" s="96"/>
      <c r="CQ256" s="96"/>
      <c r="CR256" s="96"/>
      <c r="CS256" s="96"/>
      <c r="CT256" s="96"/>
      <c r="CU256" s="96"/>
      <c r="CV256" s="96"/>
      <c r="CW256" s="96"/>
      <c r="CX256" s="96"/>
      <c r="CY256" s="96"/>
      <c r="CZ256" s="96"/>
      <c r="DA256" s="96"/>
      <c r="DB256" s="96"/>
      <c r="DC256" s="96"/>
      <c r="DD256" s="96"/>
      <c r="DE256" s="96"/>
      <c r="DF256" s="96"/>
      <c r="DG256" s="96"/>
      <c r="DH256" s="96"/>
      <c r="DI256" s="96"/>
      <c r="DJ256" s="96"/>
      <c r="DK256" s="96"/>
      <c r="DL256" s="96"/>
      <c r="DM256" s="96"/>
      <c r="DN256" s="96"/>
      <c r="DO256" s="96"/>
      <c r="DP256" s="96"/>
      <c r="DQ256" s="96"/>
      <c r="DR256" s="96"/>
      <c r="DS256" s="96"/>
      <c r="DT256" s="96"/>
      <c r="DU256" s="96"/>
      <c r="DV256" s="96"/>
      <c r="DW256" s="96"/>
      <c r="DX256" s="96"/>
      <c r="DY256" s="96"/>
      <c r="DZ256" s="96"/>
      <c r="EA256" s="96"/>
      <c r="EB256" s="96"/>
      <c r="EC256" s="96"/>
      <c r="ED256" s="96"/>
      <c r="EE256" s="96"/>
      <c r="EF256" s="96"/>
      <c r="EG256" s="96"/>
      <c r="EH256" s="96"/>
      <c r="EI256" s="96"/>
      <c r="EJ256" s="96"/>
      <c r="EK256" s="96"/>
      <c r="EL256" s="96"/>
      <c r="EM256" s="96"/>
      <c r="EN256" s="96"/>
      <c r="EO256" s="96"/>
    </row>
    <row r="257" spans="1:145" s="41" customFormat="1" ht="66" customHeight="1" x14ac:dyDescent="0.25">
      <c r="A257" s="223">
        <v>238</v>
      </c>
      <c r="B257" s="224" t="s">
        <v>820</v>
      </c>
      <c r="C257" s="227">
        <v>80101706</v>
      </c>
      <c r="D257" s="168" t="s">
        <v>1308</v>
      </c>
      <c r="E257" s="227" t="s">
        <v>95</v>
      </c>
      <c r="F257" s="227">
        <v>1</v>
      </c>
      <c r="G257" s="225" t="s">
        <v>165</v>
      </c>
      <c r="H257" s="226">
        <v>7.5</v>
      </c>
      <c r="I257" s="227" t="s">
        <v>96</v>
      </c>
      <c r="J257" s="227" t="s">
        <v>681</v>
      </c>
      <c r="K257" s="227" t="s">
        <v>108</v>
      </c>
      <c r="L257" s="42">
        <v>21000000</v>
      </c>
      <c r="M257" s="55">
        <v>21000000</v>
      </c>
      <c r="N257" s="227" t="s">
        <v>81</v>
      </c>
      <c r="O257" s="227" t="s">
        <v>56</v>
      </c>
      <c r="P257" s="21" t="s">
        <v>126</v>
      </c>
      <c r="R257" s="124" t="s">
        <v>1500</v>
      </c>
      <c r="S257" s="288" t="s">
        <v>1732</v>
      </c>
      <c r="T257" s="118">
        <v>42543</v>
      </c>
      <c r="U257" s="168" t="s">
        <v>1501</v>
      </c>
      <c r="V257" s="136" t="s">
        <v>211</v>
      </c>
      <c r="W257" s="205">
        <v>18000000</v>
      </c>
      <c r="X257" s="96"/>
      <c r="Y257" s="92">
        <f t="shared" si="6"/>
        <v>18000000</v>
      </c>
      <c r="Z257" s="92">
        <v>18000000</v>
      </c>
      <c r="AA257" s="168" t="s">
        <v>1502</v>
      </c>
      <c r="AB257" s="136" t="s">
        <v>1503</v>
      </c>
      <c r="AC257" s="136" t="s">
        <v>224</v>
      </c>
      <c r="AD257" s="127" t="s">
        <v>1504</v>
      </c>
      <c r="AE257" s="136" t="s">
        <v>56</v>
      </c>
      <c r="AF257" s="136" t="s">
        <v>56</v>
      </c>
      <c r="AG257" s="136" t="s">
        <v>56</v>
      </c>
      <c r="AH257" s="168" t="s">
        <v>1447</v>
      </c>
      <c r="AI257" s="121">
        <v>42543</v>
      </c>
      <c r="AJ257" s="121">
        <v>42725</v>
      </c>
      <c r="AK257" s="224" t="s">
        <v>1505</v>
      </c>
      <c r="AL257" s="92" t="s">
        <v>389</v>
      </c>
      <c r="AM257" s="457" t="s">
        <v>56</v>
      </c>
      <c r="AN257" s="457" t="s">
        <v>56</v>
      </c>
      <c r="AO257" s="457" t="s">
        <v>56</v>
      </c>
      <c r="AP257" s="457" t="s">
        <v>56</v>
      </c>
      <c r="AQ257" s="457" t="s">
        <v>56</v>
      </c>
      <c r="AR257" s="457" t="s">
        <v>56</v>
      </c>
      <c r="AS257" s="457" t="s">
        <v>56</v>
      </c>
      <c r="AT257" s="457" t="s">
        <v>56</v>
      </c>
      <c r="AU257" s="462">
        <v>3000000</v>
      </c>
      <c r="AV257" s="96"/>
      <c r="AW257" s="96"/>
      <c r="AX257" s="96"/>
      <c r="AY257" s="96"/>
      <c r="AZ257" s="96"/>
      <c r="BA257" s="96"/>
      <c r="BB257" s="96"/>
      <c r="BC257" s="96"/>
      <c r="BD257" s="96"/>
      <c r="BE257" s="96"/>
      <c r="BF257" s="96"/>
      <c r="BG257" s="96"/>
      <c r="BH257" s="96"/>
      <c r="BI257" s="96"/>
      <c r="BJ257" s="96"/>
      <c r="BK257" s="96"/>
      <c r="BL257" s="96"/>
      <c r="BM257" s="96"/>
      <c r="BN257" s="96"/>
      <c r="BO257" s="96"/>
      <c r="BP257" s="96"/>
      <c r="BQ257" s="96"/>
      <c r="BR257" s="96"/>
      <c r="BS257" s="96"/>
      <c r="BT257" s="96"/>
      <c r="BU257" s="96"/>
      <c r="BV257" s="96"/>
      <c r="BW257" s="96"/>
      <c r="BX257" s="96"/>
      <c r="BY257" s="96"/>
      <c r="BZ257" s="96"/>
      <c r="CA257" s="96"/>
      <c r="CB257" s="96"/>
      <c r="CC257" s="96"/>
      <c r="CD257" s="96"/>
      <c r="CE257" s="96"/>
      <c r="CF257" s="96"/>
      <c r="CG257" s="96"/>
      <c r="CH257" s="96"/>
      <c r="CI257" s="96"/>
      <c r="CJ257" s="96"/>
      <c r="CK257" s="96"/>
      <c r="CL257" s="96"/>
      <c r="CM257" s="96"/>
      <c r="CN257" s="96"/>
      <c r="CO257" s="96"/>
      <c r="CP257" s="96"/>
      <c r="CQ257" s="96"/>
      <c r="CR257" s="96"/>
      <c r="CS257" s="96"/>
      <c r="CT257" s="96"/>
      <c r="CU257" s="96"/>
      <c r="CV257" s="96"/>
      <c r="CW257" s="96"/>
      <c r="CX257" s="96"/>
      <c r="CY257" s="96"/>
      <c r="CZ257" s="96"/>
      <c r="DA257" s="96"/>
      <c r="DB257" s="96"/>
      <c r="DC257" s="96"/>
      <c r="DD257" s="96"/>
      <c r="DE257" s="96"/>
      <c r="DF257" s="96"/>
      <c r="DG257" s="96"/>
      <c r="DH257" s="96"/>
      <c r="DI257" s="96"/>
      <c r="DJ257" s="96"/>
      <c r="DK257" s="96"/>
      <c r="DL257" s="96"/>
      <c r="DM257" s="96"/>
      <c r="DN257" s="96"/>
      <c r="DO257" s="96"/>
      <c r="DP257" s="96"/>
      <c r="DQ257" s="96"/>
      <c r="DR257" s="96"/>
      <c r="DS257" s="96"/>
      <c r="DT257" s="96"/>
      <c r="DU257" s="96"/>
      <c r="DV257" s="96"/>
      <c r="DW257" s="96"/>
      <c r="DX257" s="96"/>
      <c r="DY257" s="96"/>
      <c r="DZ257" s="96"/>
      <c r="EA257" s="96"/>
      <c r="EB257" s="96"/>
      <c r="EC257" s="96"/>
      <c r="ED257" s="96"/>
      <c r="EE257" s="96"/>
      <c r="EF257" s="96"/>
      <c r="EG257" s="96"/>
      <c r="EH257" s="96"/>
      <c r="EI257" s="96"/>
      <c r="EJ257" s="96"/>
      <c r="EK257" s="96"/>
      <c r="EL257" s="96"/>
      <c r="EM257" s="96"/>
      <c r="EN257" s="96"/>
      <c r="EO257" s="96"/>
    </row>
    <row r="258" spans="1:145" s="41" customFormat="1" ht="108.75" customHeight="1" x14ac:dyDescent="0.25">
      <c r="A258" s="223">
        <v>239</v>
      </c>
      <c r="B258" s="227" t="s">
        <v>829</v>
      </c>
      <c r="C258" s="224">
        <v>80101706</v>
      </c>
      <c r="D258" s="126" t="s">
        <v>1309</v>
      </c>
      <c r="E258" s="224" t="s">
        <v>125</v>
      </c>
      <c r="F258" s="224">
        <v>1</v>
      </c>
      <c r="G258" s="137" t="s">
        <v>165</v>
      </c>
      <c r="H258" s="138">
        <v>7</v>
      </c>
      <c r="I258" s="408" t="s">
        <v>141</v>
      </c>
      <c r="J258" s="227" t="s">
        <v>1557</v>
      </c>
      <c r="K258" s="224" t="s">
        <v>108</v>
      </c>
      <c r="L258" s="54">
        <f>(24800000/4)*7</f>
        <v>43400000</v>
      </c>
      <c r="M258" s="55">
        <v>43400000</v>
      </c>
      <c r="N258" s="224" t="s">
        <v>81</v>
      </c>
      <c r="O258" s="224" t="s">
        <v>56</v>
      </c>
      <c r="P258" s="22" t="s">
        <v>61</v>
      </c>
      <c r="R258" s="124" t="s">
        <v>1506</v>
      </c>
      <c r="S258" s="124" t="s">
        <v>378</v>
      </c>
      <c r="T258" s="25">
        <v>42515</v>
      </c>
      <c r="U258" s="589" t="s">
        <v>1507</v>
      </c>
      <c r="V258" s="127" t="s">
        <v>211</v>
      </c>
      <c r="W258" s="205">
        <v>43400000</v>
      </c>
      <c r="X258" s="175"/>
      <c r="Y258" s="27">
        <f>SUM(W258+X258)</f>
        <v>43400000</v>
      </c>
      <c r="Z258" s="27">
        <v>43400000</v>
      </c>
      <c r="AA258" s="301" t="s">
        <v>1508</v>
      </c>
      <c r="AB258" s="136" t="s">
        <v>1509</v>
      </c>
      <c r="AC258" s="136" t="s">
        <v>349</v>
      </c>
      <c r="AD258" s="127" t="s">
        <v>1510</v>
      </c>
      <c r="AE258" s="136" t="s">
        <v>56</v>
      </c>
      <c r="AF258" s="136" t="s">
        <v>56</v>
      </c>
      <c r="AG258" s="136" t="s">
        <v>56</v>
      </c>
      <c r="AH258" s="120" t="s">
        <v>1091</v>
      </c>
      <c r="AI258" s="121">
        <v>42515</v>
      </c>
      <c r="AJ258" s="121">
        <v>42728</v>
      </c>
      <c r="AK258" s="136" t="s">
        <v>361</v>
      </c>
      <c r="AL258" s="92" t="s">
        <v>1296</v>
      </c>
      <c r="AM258" s="590" t="s">
        <v>56</v>
      </c>
      <c r="AN258" s="590" t="s">
        <v>56</v>
      </c>
      <c r="AO258" s="590" t="s">
        <v>56</v>
      </c>
      <c r="AP258" s="590" t="s">
        <v>56</v>
      </c>
      <c r="AQ258" s="590" t="s">
        <v>56</v>
      </c>
      <c r="AR258" s="590" t="s">
        <v>56</v>
      </c>
      <c r="AS258" s="462">
        <v>6200000</v>
      </c>
      <c r="AT258" s="96"/>
      <c r="AU258" s="462">
        <v>6200000</v>
      </c>
      <c r="AV258" s="96"/>
      <c r="AW258" s="96"/>
      <c r="AX258" s="96"/>
      <c r="AY258" s="96"/>
      <c r="AZ258" s="96"/>
      <c r="BA258" s="96"/>
      <c r="BB258" s="156"/>
      <c r="BC258" s="96"/>
      <c r="BD258" s="96"/>
      <c r="BE258" s="96"/>
      <c r="BF258" s="96"/>
      <c r="BG258" s="96"/>
      <c r="BH258" s="96"/>
      <c r="BI258" s="96"/>
      <c r="BJ258" s="96"/>
      <c r="BK258" s="96"/>
      <c r="BL258" s="96"/>
      <c r="BM258" s="96"/>
      <c r="BN258" s="96"/>
      <c r="BO258" s="96"/>
      <c r="BP258" s="96"/>
      <c r="BQ258" s="96"/>
      <c r="BR258" s="96"/>
      <c r="BS258" s="96"/>
      <c r="BT258" s="96"/>
      <c r="BU258" s="96"/>
      <c r="BV258" s="96"/>
      <c r="BW258" s="96"/>
      <c r="BX258" s="96"/>
      <c r="BY258" s="96"/>
      <c r="BZ258" s="96"/>
      <c r="CA258" s="96"/>
      <c r="CB258" s="96"/>
      <c r="CC258" s="96"/>
      <c r="CD258" s="96"/>
      <c r="CE258" s="96"/>
      <c r="CF258" s="96"/>
      <c r="CG258" s="96"/>
      <c r="CH258" s="96"/>
      <c r="CI258" s="96"/>
      <c r="CJ258" s="96"/>
      <c r="CK258" s="96"/>
      <c r="CL258" s="96"/>
      <c r="CM258" s="96"/>
      <c r="CN258" s="96"/>
      <c r="CO258" s="96"/>
      <c r="CP258" s="96"/>
      <c r="CQ258" s="96"/>
      <c r="CR258" s="96"/>
      <c r="CS258" s="96"/>
      <c r="CT258" s="96"/>
      <c r="CU258" s="96"/>
      <c r="CV258" s="96"/>
      <c r="CW258" s="96"/>
      <c r="CX258" s="96"/>
      <c r="CY258" s="96"/>
      <c r="CZ258" s="96"/>
      <c r="DA258" s="96"/>
      <c r="DB258" s="96"/>
      <c r="DC258" s="96"/>
      <c r="DD258" s="96"/>
      <c r="DE258" s="96"/>
      <c r="DF258" s="96"/>
      <c r="DG258" s="96"/>
      <c r="DH258" s="96"/>
      <c r="DI258" s="96"/>
      <c r="DJ258" s="96"/>
      <c r="DK258" s="96"/>
      <c r="DL258" s="96"/>
      <c r="DM258" s="96"/>
      <c r="DN258" s="96"/>
      <c r="DO258" s="96"/>
      <c r="DP258" s="96"/>
      <c r="DQ258" s="96"/>
      <c r="DR258" s="96"/>
      <c r="DS258" s="96"/>
      <c r="DT258" s="96"/>
      <c r="DU258" s="96"/>
      <c r="DV258" s="96"/>
      <c r="DW258" s="96"/>
      <c r="DX258" s="96"/>
      <c r="DY258" s="96"/>
      <c r="DZ258" s="96"/>
      <c r="EA258" s="96"/>
      <c r="EB258" s="96"/>
      <c r="EC258" s="96"/>
      <c r="ED258" s="96"/>
      <c r="EE258" s="96"/>
      <c r="EF258" s="96"/>
      <c r="EG258" s="96"/>
      <c r="EH258" s="96"/>
      <c r="EI258" s="96"/>
      <c r="EJ258" s="96"/>
      <c r="EK258" s="96"/>
      <c r="EL258" s="96"/>
      <c r="EM258" s="96"/>
      <c r="EN258" s="96"/>
      <c r="EO258" s="96"/>
    </row>
    <row r="259" spans="1:145" s="41" customFormat="1" ht="108.75" customHeight="1" x14ac:dyDescent="0.25">
      <c r="A259" s="223">
        <v>240</v>
      </c>
      <c r="B259" s="227" t="s">
        <v>829</v>
      </c>
      <c r="C259" s="224">
        <v>80101706</v>
      </c>
      <c r="D259" s="126" t="s">
        <v>1310</v>
      </c>
      <c r="E259" s="224" t="s">
        <v>125</v>
      </c>
      <c r="F259" s="224">
        <v>1</v>
      </c>
      <c r="G259" s="137" t="s">
        <v>165</v>
      </c>
      <c r="H259" s="138">
        <v>7</v>
      </c>
      <c r="I259" s="408" t="s">
        <v>141</v>
      </c>
      <c r="J259" s="227" t="s">
        <v>1557</v>
      </c>
      <c r="K259" s="224" t="s">
        <v>108</v>
      </c>
      <c r="L259" s="54">
        <f>(24800000/4)*7</f>
        <v>43400000</v>
      </c>
      <c r="M259" s="55">
        <v>43400000</v>
      </c>
      <c r="N259" s="224" t="s">
        <v>81</v>
      </c>
      <c r="O259" s="224" t="s">
        <v>56</v>
      </c>
      <c r="P259" s="22" t="s">
        <v>61</v>
      </c>
      <c r="R259" s="124" t="s">
        <v>1511</v>
      </c>
      <c r="S259" s="124" t="s">
        <v>371</v>
      </c>
      <c r="T259" s="25">
        <v>42515</v>
      </c>
      <c r="U259" s="186" t="s">
        <v>1512</v>
      </c>
      <c r="V259" s="127" t="s">
        <v>211</v>
      </c>
      <c r="W259" s="205">
        <v>43400000</v>
      </c>
      <c r="X259" s="175"/>
      <c r="Y259" s="27">
        <f>SUM(W259+X259)</f>
        <v>43400000</v>
      </c>
      <c r="Z259" s="27">
        <v>43400000</v>
      </c>
      <c r="AA259" s="301" t="s">
        <v>1508</v>
      </c>
      <c r="AB259" s="136" t="s">
        <v>1513</v>
      </c>
      <c r="AC259" s="136" t="s">
        <v>349</v>
      </c>
      <c r="AD259" s="127" t="s">
        <v>1514</v>
      </c>
      <c r="AE259" s="136" t="s">
        <v>56</v>
      </c>
      <c r="AF259" s="136" t="s">
        <v>56</v>
      </c>
      <c r="AG259" s="136" t="s">
        <v>56</v>
      </c>
      <c r="AH259" s="120" t="s">
        <v>1091</v>
      </c>
      <c r="AI259" s="121">
        <v>42515</v>
      </c>
      <c r="AJ259" s="121">
        <v>42728</v>
      </c>
      <c r="AK259" s="136" t="s">
        <v>361</v>
      </c>
      <c r="AL259" s="92" t="s">
        <v>1296</v>
      </c>
      <c r="AM259" s="457" t="s">
        <v>56</v>
      </c>
      <c r="AN259" s="457" t="s">
        <v>56</v>
      </c>
      <c r="AO259" s="457" t="s">
        <v>56</v>
      </c>
      <c r="AP259" s="457" t="s">
        <v>56</v>
      </c>
      <c r="AQ259" s="457" t="s">
        <v>56</v>
      </c>
      <c r="AR259" s="457" t="s">
        <v>56</v>
      </c>
      <c r="AS259" s="457" t="s">
        <v>56</v>
      </c>
      <c r="AT259" s="457" t="s">
        <v>56</v>
      </c>
      <c r="AU259" s="462">
        <v>6200000</v>
      </c>
      <c r="AV259" s="462">
        <v>6200000</v>
      </c>
      <c r="AW259" s="96"/>
      <c r="AX259" s="96"/>
      <c r="AY259" s="96"/>
      <c r="AZ259" s="96"/>
      <c r="BA259" s="96"/>
    </row>
    <row r="260" spans="1:145" s="41" customFormat="1" ht="102" customHeight="1" x14ac:dyDescent="0.25">
      <c r="A260" s="223">
        <v>241</v>
      </c>
      <c r="B260" s="227" t="s">
        <v>829</v>
      </c>
      <c r="C260" s="227">
        <v>80101706</v>
      </c>
      <c r="D260" s="123" t="s">
        <v>1306</v>
      </c>
      <c r="E260" s="227" t="s">
        <v>125</v>
      </c>
      <c r="F260" s="224">
        <v>1</v>
      </c>
      <c r="G260" s="137" t="s">
        <v>165</v>
      </c>
      <c r="H260" s="138">
        <v>7</v>
      </c>
      <c r="I260" s="58" t="s">
        <v>141</v>
      </c>
      <c r="J260" s="227" t="s">
        <v>1557</v>
      </c>
      <c r="K260" s="227" t="s">
        <v>108</v>
      </c>
      <c r="L260" s="42">
        <f>(20000000/4)*7</f>
        <v>35000000</v>
      </c>
      <c r="M260" s="55">
        <v>35000000</v>
      </c>
      <c r="N260" s="227" t="s">
        <v>81</v>
      </c>
      <c r="O260" s="227" t="s">
        <v>56</v>
      </c>
      <c r="P260" s="44" t="s">
        <v>61</v>
      </c>
      <c r="R260" s="124" t="s">
        <v>1542</v>
      </c>
      <c r="S260" s="386" t="s">
        <v>420</v>
      </c>
      <c r="T260" s="118">
        <v>42545</v>
      </c>
      <c r="U260" s="168" t="s">
        <v>1543</v>
      </c>
      <c r="V260" s="136" t="s">
        <v>211</v>
      </c>
      <c r="W260" s="398">
        <v>30000000</v>
      </c>
      <c r="X260" s="96"/>
      <c r="Y260" s="92">
        <f>SUM(W260+X260)</f>
        <v>30000000</v>
      </c>
      <c r="Z260" s="92">
        <v>30000000</v>
      </c>
      <c r="AA260" s="168" t="s">
        <v>1544</v>
      </c>
      <c r="AB260" s="136" t="s">
        <v>1545</v>
      </c>
      <c r="AC260" s="136" t="s">
        <v>35</v>
      </c>
      <c r="AD260" s="127" t="s">
        <v>1546</v>
      </c>
      <c r="AE260" s="136" t="s">
        <v>56</v>
      </c>
      <c r="AF260" s="136" t="s">
        <v>56</v>
      </c>
      <c r="AG260" s="136" t="s">
        <v>56</v>
      </c>
      <c r="AH260" s="168" t="s">
        <v>1447</v>
      </c>
      <c r="AI260" s="121">
        <v>42545</v>
      </c>
      <c r="AJ260" s="121">
        <v>42727</v>
      </c>
      <c r="AK260" s="136" t="s">
        <v>1631</v>
      </c>
      <c r="AL260" s="92" t="s">
        <v>1296</v>
      </c>
      <c r="AM260" s="457" t="s">
        <v>56</v>
      </c>
      <c r="AN260" s="457" t="s">
        <v>56</v>
      </c>
      <c r="AO260" s="457" t="s">
        <v>56</v>
      </c>
      <c r="AP260" s="457" t="s">
        <v>56</v>
      </c>
      <c r="AQ260" s="457" t="s">
        <v>56</v>
      </c>
      <c r="AR260" s="457" t="s">
        <v>56</v>
      </c>
      <c r="AS260" s="457" t="s">
        <v>56</v>
      </c>
      <c r="AT260" s="457" t="s">
        <v>56</v>
      </c>
      <c r="AU260" s="462">
        <v>5000000</v>
      </c>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6"/>
      <c r="BR260" s="96"/>
      <c r="BS260" s="96"/>
      <c r="BT260" s="96"/>
      <c r="BU260" s="96"/>
      <c r="BV260" s="96"/>
      <c r="BW260" s="96"/>
      <c r="BX260" s="96"/>
      <c r="BY260" s="96"/>
      <c r="BZ260" s="96"/>
      <c r="CA260" s="96"/>
      <c r="CB260" s="96"/>
      <c r="CC260" s="96"/>
      <c r="CD260" s="96"/>
      <c r="CE260" s="96"/>
      <c r="CF260" s="96"/>
      <c r="CG260" s="96"/>
      <c r="CH260" s="96"/>
      <c r="CI260" s="96"/>
      <c r="CJ260" s="96"/>
      <c r="CK260" s="96"/>
      <c r="CL260" s="96"/>
      <c r="CM260" s="96"/>
      <c r="CN260" s="96"/>
      <c r="CO260" s="96"/>
      <c r="CP260" s="96"/>
      <c r="CQ260" s="96"/>
      <c r="CR260" s="96"/>
      <c r="CS260" s="96"/>
      <c r="CT260" s="96"/>
      <c r="CU260" s="96"/>
      <c r="CV260" s="96"/>
      <c r="CW260" s="96"/>
      <c r="CX260" s="96"/>
      <c r="CY260" s="96"/>
      <c r="CZ260" s="96"/>
      <c r="DA260" s="96"/>
      <c r="DB260" s="96"/>
      <c r="DC260" s="96"/>
      <c r="DD260" s="96"/>
      <c r="DE260" s="96"/>
      <c r="DF260" s="96"/>
      <c r="DG260" s="96"/>
      <c r="DH260" s="96"/>
      <c r="DI260" s="96"/>
      <c r="DJ260" s="96"/>
      <c r="DK260" s="96"/>
      <c r="DL260" s="96"/>
      <c r="DM260" s="96"/>
      <c r="DN260" s="96"/>
      <c r="DO260" s="96"/>
      <c r="DP260" s="96"/>
      <c r="DQ260" s="96"/>
      <c r="DR260" s="96"/>
      <c r="DS260" s="96"/>
      <c r="DT260" s="96"/>
      <c r="DU260" s="96"/>
      <c r="DV260" s="96"/>
      <c r="DW260" s="96"/>
      <c r="DX260" s="96"/>
      <c r="DY260" s="96"/>
      <c r="DZ260" s="96"/>
      <c r="EA260" s="96"/>
      <c r="EB260" s="96"/>
      <c r="EC260" s="96"/>
      <c r="ED260" s="96"/>
      <c r="EE260" s="96"/>
      <c r="EF260" s="96"/>
      <c r="EG260" s="96"/>
      <c r="EH260" s="96"/>
      <c r="EI260" s="96"/>
      <c r="EJ260" s="96"/>
      <c r="EK260" s="96"/>
      <c r="EL260" s="96"/>
      <c r="EM260" s="96"/>
      <c r="EN260" s="96"/>
      <c r="EO260" s="96"/>
    </row>
    <row r="261" spans="1:145" s="41" customFormat="1" ht="201" customHeight="1" x14ac:dyDescent="0.25">
      <c r="A261" s="254">
        <v>242</v>
      </c>
      <c r="B261" s="251" t="s">
        <v>1314</v>
      </c>
      <c r="C261" s="214">
        <v>80101706</v>
      </c>
      <c r="D261" s="255" t="s">
        <v>1330</v>
      </c>
      <c r="E261" s="251" t="s">
        <v>95</v>
      </c>
      <c r="F261" s="257">
        <v>1</v>
      </c>
      <c r="G261" s="591" t="s">
        <v>1315</v>
      </c>
      <c r="H261" s="247">
        <v>6</v>
      </c>
      <c r="I261" s="592" t="s">
        <v>96</v>
      </c>
      <c r="J261" s="227" t="s">
        <v>684</v>
      </c>
      <c r="K261" s="227" t="s">
        <v>108</v>
      </c>
      <c r="L261" s="42">
        <v>12000000</v>
      </c>
      <c r="M261" s="55">
        <v>12000000</v>
      </c>
      <c r="N261" s="227" t="s">
        <v>81</v>
      </c>
      <c r="O261" s="227" t="s">
        <v>56</v>
      </c>
      <c r="P261" s="593" t="s">
        <v>126</v>
      </c>
      <c r="R261" s="326" t="s">
        <v>1515</v>
      </c>
      <c r="S261" s="341" t="s">
        <v>1516</v>
      </c>
      <c r="T261" s="342">
        <v>42530</v>
      </c>
      <c r="U261" s="294" t="s">
        <v>1517</v>
      </c>
      <c r="V261" s="294" t="s">
        <v>211</v>
      </c>
      <c r="W261" s="205">
        <v>12000000</v>
      </c>
      <c r="X261" s="594"/>
      <c r="Y261" s="92">
        <f t="shared" si="6"/>
        <v>12000000</v>
      </c>
      <c r="Z261" s="92">
        <v>12000000</v>
      </c>
      <c r="AA261" s="448" t="s">
        <v>1518</v>
      </c>
      <c r="AB261" s="294" t="s">
        <v>1519</v>
      </c>
      <c r="AC261" s="294" t="s">
        <v>604</v>
      </c>
      <c r="AD261" s="328" t="s">
        <v>1520</v>
      </c>
      <c r="AE261" s="294" t="s">
        <v>56</v>
      </c>
      <c r="AF261" s="294" t="s">
        <v>56</v>
      </c>
      <c r="AG261" s="294" t="s">
        <v>56</v>
      </c>
      <c r="AH261" s="567" t="s">
        <v>1521</v>
      </c>
      <c r="AI261" s="343">
        <v>42530</v>
      </c>
      <c r="AJ261" s="343">
        <v>42712</v>
      </c>
      <c r="AK261" s="294" t="s">
        <v>206</v>
      </c>
      <c r="AL261" s="259" t="s">
        <v>1357</v>
      </c>
      <c r="AM261" s="466" t="s">
        <v>56</v>
      </c>
      <c r="AN261" s="466" t="s">
        <v>56</v>
      </c>
      <c r="AO261" s="466" t="s">
        <v>56</v>
      </c>
      <c r="AP261" s="466" t="s">
        <v>56</v>
      </c>
      <c r="AQ261" s="466" t="s">
        <v>56</v>
      </c>
      <c r="AR261" s="466" t="s">
        <v>56</v>
      </c>
      <c r="AS261" s="466" t="s">
        <v>56</v>
      </c>
      <c r="AT261" s="466" t="s">
        <v>56</v>
      </c>
      <c r="AU261" s="467">
        <v>4000000</v>
      </c>
      <c r="AV261" s="467">
        <v>4000000</v>
      </c>
      <c r="AW261" s="469"/>
      <c r="AX261" s="469"/>
      <c r="AY261" s="469"/>
      <c r="AZ261" s="469"/>
      <c r="BA261" s="469"/>
      <c r="BB261" s="96"/>
      <c r="BC261" s="96"/>
      <c r="BD261" s="96"/>
      <c r="BE261" s="96"/>
      <c r="BF261" s="96"/>
      <c r="BG261" s="96"/>
      <c r="BH261" s="96"/>
      <c r="BI261" s="96"/>
      <c r="BJ261" s="96"/>
      <c r="BK261" s="96"/>
      <c r="BL261" s="96"/>
      <c r="BM261" s="96"/>
      <c r="BN261" s="96"/>
      <c r="BO261" s="96"/>
      <c r="BP261" s="96"/>
      <c r="BQ261" s="96"/>
      <c r="BR261" s="96"/>
      <c r="BS261" s="96"/>
      <c r="BT261" s="96"/>
      <c r="BU261" s="96"/>
      <c r="BV261" s="96"/>
      <c r="BW261" s="96"/>
      <c r="BX261" s="96"/>
      <c r="BY261" s="96"/>
      <c r="BZ261" s="96"/>
      <c r="CA261" s="96"/>
      <c r="CB261" s="96"/>
      <c r="CC261" s="96"/>
      <c r="CD261" s="96"/>
      <c r="CE261" s="96"/>
      <c r="CF261" s="96"/>
      <c r="CG261" s="96"/>
      <c r="CH261" s="96"/>
      <c r="CI261" s="96"/>
      <c r="CJ261" s="96"/>
      <c r="CK261" s="96"/>
      <c r="CL261" s="96"/>
      <c r="CM261" s="96"/>
      <c r="CN261" s="96"/>
      <c r="CO261" s="96"/>
      <c r="CP261" s="96"/>
      <c r="CQ261" s="96"/>
      <c r="CR261" s="96"/>
      <c r="CS261" s="96"/>
      <c r="CT261" s="96"/>
      <c r="CU261" s="96"/>
      <c r="CV261" s="96"/>
      <c r="CW261" s="96"/>
      <c r="CX261" s="96"/>
      <c r="CY261" s="96"/>
      <c r="CZ261" s="96"/>
      <c r="DA261" s="96"/>
      <c r="DB261" s="96"/>
      <c r="DC261" s="96"/>
      <c r="DD261" s="96"/>
      <c r="DE261" s="96"/>
      <c r="DF261" s="96"/>
      <c r="DG261" s="96"/>
      <c r="DH261" s="96"/>
      <c r="DI261" s="96"/>
      <c r="DJ261" s="96"/>
      <c r="DK261" s="96"/>
      <c r="DL261" s="96"/>
      <c r="DM261" s="96"/>
      <c r="DN261" s="96"/>
      <c r="DO261" s="96"/>
      <c r="DP261" s="96"/>
      <c r="DQ261" s="96"/>
      <c r="DR261" s="96"/>
      <c r="DS261" s="96"/>
      <c r="DT261" s="96"/>
      <c r="DU261" s="96"/>
      <c r="DV261" s="96"/>
      <c r="DW261" s="96"/>
      <c r="DX261" s="96"/>
      <c r="DY261" s="96"/>
      <c r="DZ261" s="96"/>
      <c r="EA261" s="96"/>
      <c r="EB261" s="96"/>
      <c r="EC261" s="96"/>
      <c r="ED261" s="96"/>
      <c r="EE261" s="96"/>
      <c r="EF261" s="96"/>
      <c r="EG261" s="96"/>
      <c r="EH261" s="96"/>
      <c r="EI261" s="96"/>
      <c r="EJ261" s="96"/>
      <c r="EK261" s="96"/>
      <c r="EL261" s="96"/>
      <c r="EM261" s="96"/>
      <c r="EN261" s="96"/>
      <c r="EO261" s="96"/>
    </row>
    <row r="262" spans="1:145" s="41" customFormat="1" ht="34.5" customHeight="1" x14ac:dyDescent="0.25">
      <c r="A262" s="242"/>
      <c r="B262" s="240"/>
      <c r="C262" s="215"/>
      <c r="D262" s="256"/>
      <c r="E262" s="240"/>
      <c r="F262" s="258"/>
      <c r="G262" s="595"/>
      <c r="H262" s="248"/>
      <c r="I262" s="596"/>
      <c r="J262" s="227" t="s">
        <v>128</v>
      </c>
      <c r="K262" s="227" t="s">
        <v>108</v>
      </c>
      <c r="L262" s="42">
        <v>12000000</v>
      </c>
      <c r="M262" s="55">
        <v>12000000</v>
      </c>
      <c r="N262" s="227" t="s">
        <v>81</v>
      </c>
      <c r="O262" s="227" t="s">
        <v>56</v>
      </c>
      <c r="P262" s="593" t="s">
        <v>126</v>
      </c>
      <c r="R262" s="334"/>
      <c r="S262" s="349"/>
      <c r="T262" s="350"/>
      <c r="U262" s="313"/>
      <c r="V262" s="313"/>
      <c r="W262" s="205">
        <v>12000000</v>
      </c>
      <c r="X262" s="597"/>
      <c r="Y262" s="92">
        <f t="shared" si="6"/>
        <v>12000000</v>
      </c>
      <c r="Z262" s="92">
        <v>12000000</v>
      </c>
      <c r="AA262" s="453"/>
      <c r="AB262" s="313"/>
      <c r="AC262" s="313"/>
      <c r="AD262" s="243"/>
      <c r="AE262" s="313"/>
      <c r="AF262" s="313"/>
      <c r="AG262" s="313"/>
      <c r="AH262" s="570"/>
      <c r="AI262" s="351"/>
      <c r="AJ262" s="351"/>
      <c r="AK262" s="313"/>
      <c r="AL262" s="260"/>
      <c r="AM262" s="472"/>
      <c r="AN262" s="472"/>
      <c r="AO262" s="472"/>
      <c r="AP262" s="472"/>
      <c r="AQ262" s="472"/>
      <c r="AR262" s="472"/>
      <c r="AS262" s="472"/>
      <c r="AT262" s="472"/>
      <c r="AU262" s="472"/>
      <c r="AV262" s="472"/>
      <c r="AW262" s="482"/>
      <c r="AX262" s="482"/>
      <c r="AY262" s="482"/>
      <c r="AZ262" s="482"/>
      <c r="BA262" s="482"/>
      <c r="BB262" s="96"/>
      <c r="BC262" s="96"/>
      <c r="BD262" s="96"/>
      <c r="BE262" s="96"/>
      <c r="BF262" s="96"/>
      <c r="BG262" s="96"/>
      <c r="BH262" s="96"/>
      <c r="BI262" s="96"/>
      <c r="BJ262" s="96"/>
      <c r="BK262" s="96"/>
      <c r="BL262" s="96"/>
      <c r="BM262" s="96"/>
      <c r="BN262" s="96"/>
      <c r="BO262" s="96"/>
      <c r="BP262" s="96"/>
      <c r="BQ262" s="96"/>
      <c r="BR262" s="96"/>
      <c r="BS262" s="96"/>
      <c r="BT262" s="96"/>
      <c r="BU262" s="96"/>
      <c r="BV262" s="96"/>
      <c r="BW262" s="96"/>
      <c r="BX262" s="96"/>
      <c r="BY262" s="96"/>
      <c r="BZ262" s="96"/>
      <c r="CA262" s="96"/>
      <c r="CB262" s="96"/>
      <c r="CC262" s="96"/>
      <c r="CD262" s="96"/>
      <c r="CE262" s="96"/>
      <c r="CF262" s="96"/>
      <c r="CG262" s="96"/>
      <c r="CH262" s="96"/>
      <c r="CI262" s="96"/>
      <c r="CJ262" s="96"/>
      <c r="CK262" s="96"/>
      <c r="CL262" s="96"/>
      <c r="CM262" s="96"/>
      <c r="CN262" s="96"/>
      <c r="CO262" s="96"/>
      <c r="CP262" s="96"/>
      <c r="CQ262" s="96"/>
      <c r="CR262" s="96"/>
      <c r="CS262" s="96"/>
      <c r="CT262" s="96"/>
      <c r="CU262" s="96"/>
      <c r="CV262" s="96"/>
      <c r="CW262" s="96"/>
      <c r="CX262" s="96"/>
      <c r="CY262" s="96"/>
      <c r="CZ262" s="96"/>
      <c r="DA262" s="96"/>
      <c r="DB262" s="96"/>
      <c r="DC262" s="96"/>
      <c r="DD262" s="96"/>
      <c r="DE262" s="96"/>
      <c r="DF262" s="96"/>
      <c r="DG262" s="96"/>
      <c r="DH262" s="96"/>
      <c r="DI262" s="96"/>
      <c r="DJ262" s="96"/>
      <c r="DK262" s="96"/>
      <c r="DL262" s="96"/>
      <c r="DM262" s="96"/>
      <c r="DN262" s="96"/>
      <c r="DO262" s="96"/>
      <c r="DP262" s="96"/>
      <c r="DQ262" s="96"/>
      <c r="DR262" s="96"/>
      <c r="DS262" s="96"/>
      <c r="DT262" s="96"/>
      <c r="DU262" s="96"/>
      <c r="DV262" s="96"/>
      <c r="DW262" s="96"/>
      <c r="DX262" s="96"/>
      <c r="DY262" s="96"/>
      <c r="DZ262" s="96"/>
      <c r="EA262" s="96"/>
      <c r="EB262" s="96"/>
      <c r="EC262" s="96"/>
      <c r="ED262" s="96"/>
      <c r="EE262" s="96"/>
      <c r="EF262" s="96"/>
      <c r="EG262" s="96"/>
      <c r="EH262" s="96"/>
      <c r="EI262" s="96"/>
      <c r="EJ262" s="96"/>
      <c r="EK262" s="96"/>
      <c r="EL262" s="96"/>
      <c r="EM262" s="96"/>
      <c r="EN262" s="96"/>
      <c r="EO262" s="96"/>
    </row>
    <row r="263" spans="1:145" s="41" customFormat="1" ht="107.25" customHeight="1" x14ac:dyDescent="0.25">
      <c r="A263" s="213">
        <v>243</v>
      </c>
      <c r="B263" s="216" t="s">
        <v>818</v>
      </c>
      <c r="C263" s="214">
        <v>80101706</v>
      </c>
      <c r="D263" s="598" t="s">
        <v>1316</v>
      </c>
      <c r="E263" s="214" t="s">
        <v>125</v>
      </c>
      <c r="F263" s="216">
        <v>1</v>
      </c>
      <c r="G263" s="495" t="s">
        <v>165</v>
      </c>
      <c r="H263" s="599">
        <v>6</v>
      </c>
      <c r="I263" s="524" t="s">
        <v>96</v>
      </c>
      <c r="J263" s="227" t="s">
        <v>128</v>
      </c>
      <c r="K263" s="227" t="s">
        <v>108</v>
      </c>
      <c r="L263" s="42">
        <v>13800000</v>
      </c>
      <c r="M263" s="55">
        <v>13800000</v>
      </c>
      <c r="N263" s="524" t="s">
        <v>81</v>
      </c>
      <c r="O263" s="524" t="s">
        <v>56</v>
      </c>
      <c r="P263" s="524" t="s">
        <v>126</v>
      </c>
      <c r="R263" s="124" t="s">
        <v>1522</v>
      </c>
      <c r="S263" s="288" t="s">
        <v>1523</v>
      </c>
      <c r="T263" s="118">
        <v>42535</v>
      </c>
      <c r="U263" s="168" t="s">
        <v>1524</v>
      </c>
      <c r="V263" s="136" t="s">
        <v>211</v>
      </c>
      <c r="W263" s="205">
        <v>13800000</v>
      </c>
      <c r="X263" s="96"/>
      <c r="Y263" s="92">
        <f t="shared" si="6"/>
        <v>13800000</v>
      </c>
      <c r="Z263" s="92">
        <v>13800000</v>
      </c>
      <c r="AA263" s="168" t="s">
        <v>1525</v>
      </c>
      <c r="AB263" s="136" t="s">
        <v>1526</v>
      </c>
      <c r="AC263" s="136" t="s">
        <v>214</v>
      </c>
      <c r="AD263" s="127" t="s">
        <v>1527</v>
      </c>
      <c r="AE263" s="136" t="s">
        <v>56</v>
      </c>
      <c r="AF263" s="136" t="s">
        <v>56</v>
      </c>
      <c r="AG263" s="136" t="s">
        <v>56</v>
      </c>
      <c r="AH263" s="136" t="s">
        <v>1528</v>
      </c>
      <c r="AI263" s="121">
        <v>42535</v>
      </c>
      <c r="AJ263" s="121">
        <v>42717</v>
      </c>
      <c r="AK263" s="585" t="s">
        <v>1529</v>
      </c>
      <c r="AL263" s="92" t="s">
        <v>240</v>
      </c>
      <c r="AM263" s="457" t="s">
        <v>56</v>
      </c>
      <c r="AN263" s="457" t="s">
        <v>56</v>
      </c>
      <c r="AO263" s="457" t="s">
        <v>56</v>
      </c>
      <c r="AP263" s="457" t="s">
        <v>56</v>
      </c>
      <c r="AQ263" s="457" t="s">
        <v>56</v>
      </c>
      <c r="AR263" s="457" t="s">
        <v>56</v>
      </c>
      <c r="AS263" s="457" t="s">
        <v>56</v>
      </c>
      <c r="AT263" s="457" t="s">
        <v>56</v>
      </c>
      <c r="AU263" s="462">
        <v>2300000</v>
      </c>
      <c r="AV263" s="457"/>
      <c r="AW263" s="457"/>
      <c r="AX263" s="457"/>
      <c r="AY263" s="457"/>
      <c r="AZ263" s="457"/>
      <c r="BA263" s="457"/>
      <c r="BB263" s="96"/>
      <c r="BC263" s="96"/>
      <c r="BD263" s="96"/>
      <c r="BE263" s="96"/>
      <c r="BF263" s="96"/>
      <c r="BG263" s="96"/>
      <c r="BH263" s="96"/>
      <c r="BI263" s="96"/>
      <c r="BJ263" s="96"/>
      <c r="BK263" s="96"/>
      <c r="BL263" s="96"/>
      <c r="BM263" s="96"/>
      <c r="BN263" s="96"/>
      <c r="BO263" s="96"/>
      <c r="BP263" s="96"/>
      <c r="BQ263" s="96"/>
      <c r="BR263" s="96"/>
      <c r="BS263" s="96"/>
      <c r="BT263" s="96"/>
      <c r="BU263" s="96"/>
      <c r="BV263" s="96"/>
      <c r="BW263" s="96"/>
      <c r="BX263" s="96"/>
      <c r="BY263" s="96"/>
      <c r="BZ263" s="96"/>
      <c r="CA263" s="96"/>
      <c r="CB263" s="96"/>
      <c r="CC263" s="96"/>
      <c r="CD263" s="96"/>
      <c r="CE263" s="96"/>
      <c r="CF263" s="96"/>
      <c r="CG263" s="96"/>
      <c r="CH263" s="96"/>
      <c r="CI263" s="96"/>
      <c r="CJ263" s="96"/>
      <c r="CK263" s="96"/>
      <c r="CL263" s="96"/>
      <c r="CM263" s="96"/>
      <c r="CN263" s="96"/>
      <c r="CO263" s="96"/>
      <c r="CP263" s="96"/>
      <c r="CQ263" s="96"/>
      <c r="CR263" s="96"/>
      <c r="CS263" s="96"/>
      <c r="CT263" s="96"/>
      <c r="CU263" s="96"/>
      <c r="CV263" s="96"/>
      <c r="CW263" s="96"/>
      <c r="CX263" s="96"/>
      <c r="CY263" s="96"/>
      <c r="CZ263" s="96"/>
      <c r="DA263" s="96"/>
      <c r="DB263" s="96"/>
      <c r="DC263" s="96"/>
      <c r="DD263" s="96"/>
      <c r="DE263" s="96"/>
      <c r="DF263" s="96"/>
      <c r="DG263" s="96"/>
      <c r="DH263" s="96"/>
      <c r="DI263" s="96"/>
      <c r="DJ263" s="96"/>
      <c r="DK263" s="96"/>
      <c r="DL263" s="96"/>
      <c r="DM263" s="96"/>
      <c r="DN263" s="96"/>
      <c r="DO263" s="96"/>
      <c r="DP263" s="96"/>
      <c r="DQ263" s="96"/>
      <c r="DR263" s="96"/>
      <c r="DS263" s="96"/>
      <c r="DT263" s="96"/>
      <c r="DU263" s="96"/>
      <c r="DV263" s="96"/>
      <c r="DW263" s="96"/>
      <c r="DX263" s="96"/>
      <c r="DY263" s="96"/>
      <c r="DZ263" s="96"/>
      <c r="EA263" s="96"/>
      <c r="EB263" s="96"/>
      <c r="EC263" s="96"/>
      <c r="ED263" s="96"/>
      <c r="EE263" s="96"/>
      <c r="EF263" s="96"/>
      <c r="EG263" s="96"/>
      <c r="EH263" s="96"/>
      <c r="EI263" s="96"/>
      <c r="EJ263" s="96"/>
      <c r="EK263" s="96"/>
      <c r="EL263" s="96"/>
      <c r="EM263" s="96"/>
      <c r="EN263" s="96"/>
      <c r="EO263" s="96"/>
    </row>
    <row r="264" spans="1:145" s="41" customFormat="1" ht="71.25" customHeight="1" x14ac:dyDescent="0.25">
      <c r="A264" s="223">
        <v>244</v>
      </c>
      <c r="B264" s="227" t="s">
        <v>1317</v>
      </c>
      <c r="C264" s="227">
        <v>84111603</v>
      </c>
      <c r="D264" s="600" t="s">
        <v>1319</v>
      </c>
      <c r="E264" s="227" t="s">
        <v>125</v>
      </c>
      <c r="F264" s="224">
        <v>1</v>
      </c>
      <c r="G264" s="225" t="s">
        <v>167</v>
      </c>
      <c r="H264" s="138">
        <v>2</v>
      </c>
      <c r="I264" s="58" t="s">
        <v>96</v>
      </c>
      <c r="J264" s="157" t="s">
        <v>105</v>
      </c>
      <c r="K264" s="227" t="s">
        <v>55</v>
      </c>
      <c r="L264" s="55">
        <v>3467890</v>
      </c>
      <c r="M264" s="55">
        <v>3467890</v>
      </c>
      <c r="N264" s="227" t="s">
        <v>81</v>
      </c>
      <c r="O264" s="227" t="s">
        <v>56</v>
      </c>
      <c r="P264" s="44" t="s">
        <v>1318</v>
      </c>
      <c r="R264" s="124" t="s">
        <v>1774</v>
      </c>
      <c r="S264" s="124" t="s">
        <v>1775</v>
      </c>
      <c r="T264" s="25">
        <v>42604</v>
      </c>
      <c r="U264" s="26" t="s">
        <v>1776</v>
      </c>
      <c r="V264" s="127" t="s">
        <v>451</v>
      </c>
      <c r="W264" s="312">
        <v>3467890</v>
      </c>
      <c r="X264" s="601"/>
      <c r="Y264" s="27">
        <f t="shared" si="6"/>
        <v>3467890</v>
      </c>
      <c r="Z264" s="27">
        <v>3467890</v>
      </c>
      <c r="AA264" s="168" t="s">
        <v>1777</v>
      </c>
      <c r="AB264" s="136" t="s">
        <v>1778</v>
      </c>
      <c r="AC264" s="136" t="s">
        <v>35</v>
      </c>
      <c r="AD264" s="127" t="s">
        <v>1779</v>
      </c>
      <c r="AE264" s="136" t="s">
        <v>56</v>
      </c>
      <c r="AF264" s="136" t="s">
        <v>56</v>
      </c>
      <c r="AG264" s="136" t="s">
        <v>56</v>
      </c>
      <c r="AH264" s="168" t="s">
        <v>1780</v>
      </c>
      <c r="AI264" s="321">
        <v>42604</v>
      </c>
      <c r="AJ264" s="121">
        <v>42634</v>
      </c>
      <c r="AK264" s="136" t="s">
        <v>1638</v>
      </c>
      <c r="AL264" s="92" t="s">
        <v>407</v>
      </c>
      <c r="AM264" s="96"/>
      <c r="AN264" s="96"/>
      <c r="AO264" s="96"/>
      <c r="AP264" s="96"/>
      <c r="AQ264" s="96"/>
      <c r="AR264" s="96"/>
      <c r="AS264" s="96"/>
      <c r="AT264" s="96"/>
      <c r="AU264" s="96"/>
      <c r="AV264" s="96"/>
      <c r="AW264" s="96"/>
      <c r="AX264" s="96"/>
      <c r="AY264" s="96"/>
      <c r="AZ264" s="96"/>
      <c r="BA264" s="96"/>
      <c r="BB264" s="96"/>
      <c r="BC264" s="96"/>
      <c r="BD264" s="96"/>
      <c r="BE264" s="96"/>
      <c r="BF264" s="96"/>
      <c r="BG264" s="96"/>
      <c r="BH264" s="96"/>
      <c r="BI264" s="96"/>
      <c r="BJ264" s="96"/>
      <c r="BK264" s="96"/>
      <c r="BL264" s="96"/>
      <c r="BM264" s="96"/>
      <c r="BN264" s="96"/>
      <c r="BO264" s="96"/>
      <c r="BP264" s="96"/>
      <c r="BQ264" s="96"/>
      <c r="BR264" s="96"/>
      <c r="BS264" s="96"/>
      <c r="BT264" s="96"/>
      <c r="BU264" s="96"/>
      <c r="BV264" s="96"/>
      <c r="BW264" s="96"/>
      <c r="BX264" s="96"/>
      <c r="BY264" s="96"/>
      <c r="BZ264" s="96"/>
      <c r="CA264" s="96"/>
      <c r="CB264" s="96"/>
      <c r="CC264" s="96"/>
      <c r="CD264" s="96"/>
      <c r="CE264" s="96"/>
      <c r="CF264" s="96"/>
      <c r="CG264" s="96"/>
      <c r="CH264" s="96"/>
      <c r="CI264" s="96"/>
      <c r="CJ264" s="96"/>
      <c r="CK264" s="96"/>
      <c r="CL264" s="96"/>
      <c r="CM264" s="96"/>
      <c r="CN264" s="96"/>
      <c r="CO264" s="96"/>
      <c r="CP264" s="96"/>
      <c r="CQ264" s="96"/>
      <c r="CR264" s="96"/>
      <c r="CS264" s="96"/>
      <c r="CT264" s="96"/>
      <c r="CU264" s="96"/>
      <c r="CV264" s="96"/>
      <c r="CW264" s="96"/>
      <c r="CX264" s="96"/>
      <c r="CY264" s="96"/>
      <c r="CZ264" s="96"/>
      <c r="DA264" s="96"/>
      <c r="DB264" s="96"/>
      <c r="DC264" s="96"/>
      <c r="DD264" s="96"/>
      <c r="DE264" s="96"/>
      <c r="DF264" s="96"/>
      <c r="DG264" s="96"/>
      <c r="DH264" s="96"/>
      <c r="DI264" s="96"/>
      <c r="DJ264" s="96"/>
      <c r="DK264" s="96"/>
      <c r="DL264" s="96"/>
      <c r="DM264" s="96"/>
      <c r="DN264" s="96"/>
      <c r="DO264" s="96"/>
      <c r="DP264" s="96"/>
      <c r="DQ264" s="96"/>
      <c r="DR264" s="96"/>
      <c r="DS264" s="96"/>
      <c r="DT264" s="96"/>
      <c r="DU264" s="96"/>
      <c r="DV264" s="96"/>
      <c r="DW264" s="96"/>
      <c r="DX264" s="96"/>
      <c r="DY264" s="96"/>
      <c r="DZ264" s="96"/>
      <c r="EA264" s="96"/>
      <c r="EB264" s="96"/>
      <c r="EC264" s="96"/>
      <c r="ED264" s="96"/>
      <c r="EE264" s="96"/>
      <c r="EF264" s="96"/>
      <c r="EG264" s="96"/>
      <c r="EH264" s="96"/>
      <c r="EI264" s="96"/>
      <c r="EJ264" s="96"/>
      <c r="EK264" s="96"/>
      <c r="EL264" s="96"/>
      <c r="EM264" s="96"/>
      <c r="EN264" s="96"/>
      <c r="EO264" s="96"/>
    </row>
    <row r="265" spans="1:145" s="41" customFormat="1" ht="82.5" customHeight="1" x14ac:dyDescent="0.25">
      <c r="A265" s="158">
        <v>245</v>
      </c>
      <c r="B265" s="227" t="s">
        <v>1325</v>
      </c>
      <c r="C265" s="227">
        <v>72102900</v>
      </c>
      <c r="D265" s="159" t="s">
        <v>91</v>
      </c>
      <c r="E265" s="227" t="s">
        <v>76</v>
      </c>
      <c r="F265" s="227">
        <v>1</v>
      </c>
      <c r="G265" s="225" t="s">
        <v>167</v>
      </c>
      <c r="H265" s="138" t="s">
        <v>1121</v>
      </c>
      <c r="I265" s="227" t="s">
        <v>80</v>
      </c>
      <c r="J265" s="227" t="s">
        <v>92</v>
      </c>
      <c r="K265" s="227" t="s">
        <v>55</v>
      </c>
      <c r="L265" s="42">
        <v>132656789</v>
      </c>
      <c r="M265" s="42">
        <v>66328395</v>
      </c>
      <c r="N265" s="227" t="s">
        <v>78</v>
      </c>
      <c r="O265" s="227" t="s">
        <v>56</v>
      </c>
      <c r="P265" s="44" t="s">
        <v>82</v>
      </c>
      <c r="R265" s="124" t="s">
        <v>1781</v>
      </c>
      <c r="S265" s="163"/>
      <c r="T265" s="96"/>
      <c r="U265" s="96"/>
      <c r="V265" s="96"/>
      <c r="W265" s="96"/>
      <c r="X265" s="96"/>
      <c r="Y265" s="92">
        <f t="shared" si="6"/>
        <v>0</v>
      </c>
      <c r="Z265" s="92">
        <v>0</v>
      </c>
      <c r="AA265" s="96"/>
      <c r="AB265" s="96"/>
      <c r="AC265" s="96"/>
      <c r="AD265" s="96"/>
      <c r="AE265" s="96"/>
      <c r="AF265" s="96"/>
      <c r="AG265" s="96"/>
      <c r="AH265" s="96"/>
      <c r="AI265" s="96"/>
      <c r="AJ265" s="96"/>
      <c r="AK265" s="96"/>
      <c r="AL265" s="96"/>
      <c r="AM265" s="96"/>
      <c r="AN265" s="96"/>
      <c r="AO265" s="96"/>
      <c r="AP265" s="96"/>
      <c r="AQ265" s="96"/>
      <c r="AR265" s="96"/>
      <c r="AS265" s="96"/>
      <c r="AT265" s="96"/>
      <c r="AU265" s="96"/>
      <c r="AV265" s="96"/>
      <c r="AW265" s="96"/>
      <c r="AX265" s="96"/>
      <c r="AY265" s="96"/>
      <c r="AZ265" s="96"/>
      <c r="BA265" s="96"/>
      <c r="BB265" s="96"/>
      <c r="BC265" s="96"/>
      <c r="BD265" s="96"/>
      <c r="BE265" s="96"/>
      <c r="BF265" s="96"/>
      <c r="BG265" s="96"/>
      <c r="BH265" s="96"/>
      <c r="BI265" s="96"/>
      <c r="BJ265" s="96"/>
      <c r="BK265" s="96"/>
      <c r="BL265" s="96"/>
      <c r="BM265" s="96"/>
      <c r="BN265" s="96"/>
      <c r="BO265" s="96"/>
      <c r="BP265" s="96"/>
      <c r="BQ265" s="96"/>
      <c r="BR265" s="96"/>
      <c r="BS265" s="96"/>
      <c r="BT265" s="96"/>
      <c r="BU265" s="96"/>
      <c r="BV265" s="96"/>
      <c r="BW265" s="96"/>
      <c r="BX265" s="96"/>
      <c r="BY265" s="96"/>
      <c r="BZ265" s="96"/>
      <c r="CA265" s="96"/>
      <c r="CB265" s="96"/>
      <c r="CC265" s="96"/>
      <c r="CD265" s="96"/>
      <c r="CE265" s="96"/>
      <c r="CF265" s="96"/>
      <c r="CG265" s="96"/>
      <c r="CH265" s="96"/>
      <c r="CI265" s="96"/>
      <c r="CJ265" s="96"/>
      <c r="CK265" s="96"/>
      <c r="CL265" s="96"/>
      <c r="CM265" s="96"/>
      <c r="CN265" s="96"/>
      <c r="CO265" s="96"/>
      <c r="CP265" s="96"/>
      <c r="CQ265" s="96"/>
      <c r="CR265" s="96"/>
      <c r="CS265" s="96"/>
      <c r="CT265" s="96"/>
      <c r="CU265" s="96"/>
      <c r="CV265" s="96"/>
      <c r="CW265" s="96"/>
      <c r="CX265" s="96"/>
      <c r="CY265" s="96"/>
      <c r="CZ265" s="96"/>
      <c r="DA265" s="96"/>
      <c r="DB265" s="96"/>
      <c r="DC265" s="96"/>
      <c r="DD265" s="96"/>
      <c r="DE265" s="96"/>
      <c r="DF265" s="96"/>
      <c r="DG265" s="96"/>
      <c r="DH265" s="96"/>
      <c r="DI265" s="96"/>
      <c r="DJ265" s="96"/>
      <c r="DK265" s="96"/>
      <c r="DL265" s="96"/>
      <c r="DM265" s="96"/>
      <c r="DN265" s="96"/>
      <c r="DO265" s="96"/>
      <c r="DP265" s="96"/>
      <c r="DQ265" s="96"/>
      <c r="DR265" s="96"/>
      <c r="DS265" s="96"/>
      <c r="DT265" s="96"/>
      <c r="DU265" s="96"/>
      <c r="DV265" s="96"/>
      <c r="DW265" s="96"/>
      <c r="DX265" s="96"/>
      <c r="DY265" s="96"/>
      <c r="DZ265" s="96"/>
      <c r="EA265" s="96"/>
      <c r="EB265" s="96"/>
      <c r="EC265" s="96"/>
      <c r="ED265" s="96"/>
      <c r="EE265" s="96"/>
      <c r="EF265" s="96"/>
      <c r="EG265" s="96"/>
      <c r="EH265" s="96"/>
      <c r="EI265" s="96"/>
      <c r="EJ265" s="96"/>
      <c r="EK265" s="96"/>
      <c r="EL265" s="96"/>
      <c r="EM265" s="96"/>
      <c r="EN265" s="96"/>
      <c r="EO265" s="96"/>
    </row>
    <row r="266" spans="1:145" s="41" customFormat="1" ht="111" customHeight="1" x14ac:dyDescent="0.25">
      <c r="A266" s="158">
        <v>246</v>
      </c>
      <c r="B266" s="227" t="s">
        <v>1321</v>
      </c>
      <c r="C266" s="227" t="s">
        <v>1322</v>
      </c>
      <c r="D266" s="159" t="s">
        <v>1323</v>
      </c>
      <c r="E266" s="227" t="s">
        <v>95</v>
      </c>
      <c r="F266" s="227">
        <v>1</v>
      </c>
      <c r="G266" s="225" t="s">
        <v>167</v>
      </c>
      <c r="H266" s="138" t="s">
        <v>1347</v>
      </c>
      <c r="I266" s="227" t="s">
        <v>1324</v>
      </c>
      <c r="J266" s="227" t="s">
        <v>74</v>
      </c>
      <c r="K266" s="227" t="s">
        <v>55</v>
      </c>
      <c r="L266" s="42">
        <v>140000000</v>
      </c>
      <c r="M266" s="42">
        <v>140000000</v>
      </c>
      <c r="N266" s="227" t="s">
        <v>81</v>
      </c>
      <c r="O266" s="227" t="s">
        <v>56</v>
      </c>
      <c r="P266" s="44" t="s">
        <v>82</v>
      </c>
      <c r="R266" s="96"/>
      <c r="S266" s="163"/>
      <c r="T266" s="96"/>
      <c r="U266" s="96"/>
      <c r="V266" s="96"/>
      <c r="W266" s="96"/>
      <c r="X266" s="96"/>
      <c r="Y266" s="92">
        <f t="shared" si="6"/>
        <v>0</v>
      </c>
      <c r="Z266" s="92">
        <v>0</v>
      </c>
      <c r="AA266" s="96"/>
      <c r="AB266" s="96"/>
      <c r="AC266" s="96"/>
      <c r="AD266" s="96"/>
      <c r="AE266" s="96"/>
      <c r="AF266" s="96"/>
      <c r="AG266" s="96"/>
      <c r="AH266" s="96"/>
      <c r="AI266" s="96"/>
      <c r="AJ266" s="96"/>
      <c r="AK266" s="96"/>
      <c r="AL266" s="96"/>
      <c r="AM266" s="96"/>
      <c r="AN266" s="96"/>
      <c r="AO266" s="96"/>
      <c r="AP266" s="96"/>
      <c r="AQ266" s="96"/>
      <c r="AR266" s="96"/>
      <c r="AS266" s="96"/>
      <c r="AT266" s="96"/>
      <c r="AU266" s="96"/>
      <c r="AV266" s="96"/>
      <c r="AW266" s="96"/>
      <c r="AX266" s="96"/>
      <c r="AY266" s="96"/>
      <c r="AZ266" s="96"/>
      <c r="BA266" s="96"/>
      <c r="BB266" s="96"/>
      <c r="BC266" s="96"/>
      <c r="BD266" s="96"/>
      <c r="BE266" s="96"/>
      <c r="BF266" s="96"/>
      <c r="BG266" s="96"/>
      <c r="BH266" s="96"/>
      <c r="BI266" s="96"/>
      <c r="BJ266" s="96"/>
      <c r="BK266" s="96"/>
      <c r="BL266" s="96"/>
      <c r="BM266" s="96"/>
      <c r="BN266" s="96"/>
      <c r="BO266" s="96"/>
      <c r="BP266" s="96"/>
      <c r="BQ266" s="96"/>
      <c r="BR266" s="96"/>
      <c r="BS266" s="96"/>
      <c r="BT266" s="96"/>
      <c r="BU266" s="96"/>
      <c r="BV266" s="96"/>
      <c r="BW266" s="96"/>
      <c r="BX266" s="96"/>
      <c r="BY266" s="96"/>
      <c r="BZ266" s="96"/>
      <c r="CA266" s="96"/>
      <c r="CB266" s="96"/>
      <c r="CC266" s="96"/>
      <c r="CD266" s="96"/>
      <c r="CE266" s="96"/>
      <c r="CF266" s="96"/>
      <c r="CG266" s="96"/>
      <c r="CH266" s="96"/>
      <c r="CI266" s="96"/>
      <c r="CJ266" s="96"/>
      <c r="CK266" s="96"/>
      <c r="CL266" s="96"/>
      <c r="CM266" s="96"/>
      <c r="CN266" s="96"/>
      <c r="CO266" s="96"/>
      <c r="CP266" s="96"/>
      <c r="CQ266" s="96"/>
      <c r="CR266" s="96"/>
      <c r="CS266" s="96"/>
      <c r="CT266" s="96"/>
      <c r="CU266" s="96"/>
      <c r="CV266" s="96"/>
      <c r="CW266" s="96"/>
      <c r="CX266" s="96"/>
      <c r="CY266" s="96"/>
      <c r="CZ266" s="96"/>
      <c r="DA266" s="96"/>
      <c r="DB266" s="96"/>
      <c r="DC266" s="96"/>
      <c r="DD266" s="96"/>
      <c r="DE266" s="96"/>
      <c r="DF266" s="96"/>
      <c r="DG266" s="96"/>
      <c r="DH266" s="96"/>
      <c r="DI266" s="96"/>
      <c r="DJ266" s="96"/>
      <c r="DK266" s="96"/>
      <c r="DL266" s="96"/>
      <c r="DM266" s="96"/>
      <c r="DN266" s="96"/>
      <c r="DO266" s="96"/>
      <c r="DP266" s="96"/>
      <c r="DQ266" s="96"/>
      <c r="DR266" s="96"/>
      <c r="DS266" s="96"/>
      <c r="DT266" s="96"/>
      <c r="DU266" s="96"/>
      <c r="DV266" s="96"/>
      <c r="DW266" s="96"/>
      <c r="DX266" s="96"/>
      <c r="DY266" s="96"/>
      <c r="DZ266" s="96"/>
      <c r="EA266" s="96"/>
      <c r="EB266" s="96"/>
      <c r="EC266" s="96"/>
      <c r="ED266" s="96"/>
      <c r="EE266" s="96"/>
      <c r="EF266" s="96"/>
      <c r="EG266" s="96"/>
      <c r="EH266" s="96"/>
      <c r="EI266" s="96"/>
      <c r="EJ266" s="96"/>
      <c r="EK266" s="96"/>
      <c r="EL266" s="96"/>
      <c r="EM266" s="96"/>
      <c r="EN266" s="96"/>
      <c r="EO266" s="96"/>
    </row>
    <row r="267" spans="1:145" s="41" customFormat="1" ht="72.75" customHeight="1" x14ac:dyDescent="0.25">
      <c r="A267" s="158">
        <v>247</v>
      </c>
      <c r="B267" s="227" t="s">
        <v>1325</v>
      </c>
      <c r="C267" s="227">
        <v>80101706</v>
      </c>
      <c r="D267" s="159" t="s">
        <v>1326</v>
      </c>
      <c r="E267" s="227" t="s">
        <v>95</v>
      </c>
      <c r="F267" s="227">
        <v>1</v>
      </c>
      <c r="G267" s="225" t="s">
        <v>163</v>
      </c>
      <c r="H267" s="138" t="s">
        <v>1327</v>
      </c>
      <c r="I267" s="58" t="s">
        <v>96</v>
      </c>
      <c r="J267" s="227" t="s">
        <v>105</v>
      </c>
      <c r="K267" s="227" t="s">
        <v>55</v>
      </c>
      <c r="L267" s="42">
        <v>1000000</v>
      </c>
      <c r="M267" s="43">
        <v>1000000</v>
      </c>
      <c r="N267" s="227" t="s">
        <v>81</v>
      </c>
      <c r="O267" s="227" t="s">
        <v>56</v>
      </c>
      <c r="P267" s="21" t="s">
        <v>1328</v>
      </c>
      <c r="R267" s="96"/>
      <c r="S267" s="163"/>
      <c r="T267" s="96"/>
      <c r="U267" s="96"/>
      <c r="V267" s="96"/>
      <c r="W267" s="96"/>
      <c r="X267" s="96"/>
      <c r="Y267" s="92">
        <f t="shared" si="6"/>
        <v>0</v>
      </c>
      <c r="Z267" s="92">
        <v>0</v>
      </c>
      <c r="AA267" s="96"/>
      <c r="AB267" s="96"/>
      <c r="AC267" s="96"/>
      <c r="AD267" s="96"/>
      <c r="AE267" s="96"/>
      <c r="AF267" s="96"/>
      <c r="AG267" s="96"/>
      <c r="AH267" s="96"/>
      <c r="AI267" s="96"/>
      <c r="AJ267" s="96"/>
      <c r="AK267" s="96"/>
      <c r="AL267" s="96"/>
      <c r="AM267" s="96"/>
      <c r="AN267" s="96"/>
      <c r="AO267" s="96"/>
      <c r="AP267" s="96"/>
      <c r="AQ267" s="96"/>
      <c r="AR267" s="96"/>
      <c r="AS267" s="96"/>
      <c r="AT267" s="96"/>
      <c r="AU267" s="96"/>
      <c r="AV267" s="96"/>
      <c r="AW267" s="96"/>
      <c r="AX267" s="96"/>
      <c r="AY267" s="96"/>
      <c r="AZ267" s="96"/>
      <c r="BA267" s="96"/>
      <c r="BB267" s="96"/>
      <c r="BC267" s="96"/>
      <c r="BD267" s="96"/>
      <c r="BE267" s="96"/>
      <c r="BF267" s="96"/>
      <c r="BG267" s="96"/>
      <c r="BH267" s="96"/>
      <c r="BI267" s="96"/>
      <c r="BJ267" s="96"/>
      <c r="BK267" s="96"/>
      <c r="BL267" s="96"/>
      <c r="BM267" s="96"/>
      <c r="BN267" s="96"/>
      <c r="BO267" s="96"/>
      <c r="BP267" s="96"/>
      <c r="BQ267" s="96"/>
      <c r="BR267" s="96"/>
      <c r="BS267" s="96"/>
      <c r="BT267" s="96"/>
      <c r="BU267" s="96"/>
      <c r="BV267" s="96"/>
      <c r="BW267" s="96"/>
      <c r="BX267" s="96"/>
      <c r="BY267" s="96"/>
      <c r="BZ267" s="96"/>
      <c r="CA267" s="96"/>
      <c r="CB267" s="96"/>
      <c r="CC267" s="96"/>
      <c r="CD267" s="96"/>
      <c r="CE267" s="96"/>
      <c r="CF267" s="96"/>
      <c r="CG267" s="96"/>
      <c r="CH267" s="96"/>
      <c r="CI267" s="96"/>
      <c r="CJ267" s="96"/>
      <c r="CK267" s="96"/>
      <c r="CL267" s="96"/>
      <c r="CM267" s="96"/>
      <c r="CN267" s="96"/>
      <c r="CO267" s="96"/>
      <c r="CP267" s="96"/>
      <c r="CQ267" s="96"/>
      <c r="CR267" s="96"/>
      <c r="CS267" s="96"/>
      <c r="CT267" s="96"/>
      <c r="CU267" s="96"/>
      <c r="CV267" s="96"/>
      <c r="CW267" s="96"/>
      <c r="CX267" s="96"/>
      <c r="CY267" s="96"/>
      <c r="CZ267" s="96"/>
      <c r="DA267" s="96"/>
      <c r="DB267" s="96"/>
      <c r="DC267" s="96"/>
      <c r="DD267" s="96"/>
      <c r="DE267" s="96"/>
      <c r="DF267" s="96"/>
      <c r="DG267" s="96"/>
      <c r="DH267" s="96"/>
      <c r="DI267" s="96"/>
      <c r="DJ267" s="96"/>
      <c r="DK267" s="96"/>
      <c r="DL267" s="96"/>
      <c r="DM267" s="96"/>
      <c r="DN267" s="96"/>
      <c r="DO267" s="96"/>
      <c r="DP267" s="96"/>
      <c r="DQ267" s="96"/>
      <c r="DR267" s="96"/>
      <c r="DS267" s="96"/>
      <c r="DT267" s="96"/>
      <c r="DU267" s="96"/>
      <c r="DV267" s="96"/>
      <c r="DW267" s="96"/>
      <c r="DX267" s="96"/>
      <c r="DY267" s="96"/>
      <c r="DZ267" s="96"/>
      <c r="EA267" s="96"/>
      <c r="EB267" s="96"/>
      <c r="EC267" s="96"/>
      <c r="ED267" s="96"/>
      <c r="EE267" s="96"/>
      <c r="EF267" s="96"/>
      <c r="EG267" s="96"/>
      <c r="EH267" s="96"/>
      <c r="EI267" s="96"/>
      <c r="EJ267" s="96"/>
      <c r="EK267" s="96"/>
      <c r="EL267" s="96"/>
      <c r="EM267" s="96"/>
      <c r="EN267" s="96"/>
      <c r="EO267" s="96"/>
    </row>
    <row r="268" spans="1:145" s="41" customFormat="1" ht="153" customHeight="1" x14ac:dyDescent="0.25">
      <c r="A268" s="158">
        <v>249</v>
      </c>
      <c r="B268" s="227" t="s">
        <v>822</v>
      </c>
      <c r="C268" s="154">
        <v>80101706</v>
      </c>
      <c r="D268" s="159" t="s">
        <v>1333</v>
      </c>
      <c r="E268" s="227" t="s">
        <v>76</v>
      </c>
      <c r="F268" s="227">
        <v>1</v>
      </c>
      <c r="G268" s="225" t="s">
        <v>800</v>
      </c>
      <c r="H268" s="138">
        <v>5</v>
      </c>
      <c r="I268" s="227" t="s">
        <v>96</v>
      </c>
      <c r="J268" s="227" t="s">
        <v>432</v>
      </c>
      <c r="K268" s="227" t="s">
        <v>108</v>
      </c>
      <c r="L268" s="42">
        <v>23600000</v>
      </c>
      <c r="M268" s="43">
        <v>23600000</v>
      </c>
      <c r="N268" s="227" t="s">
        <v>81</v>
      </c>
      <c r="O268" s="227" t="s">
        <v>56</v>
      </c>
      <c r="P268" s="44" t="s">
        <v>1331</v>
      </c>
      <c r="R268" s="124" t="s">
        <v>1673</v>
      </c>
      <c r="S268" s="124" t="s">
        <v>1674</v>
      </c>
      <c r="T268" s="25">
        <v>42580</v>
      </c>
      <c r="U268" s="26" t="s">
        <v>1675</v>
      </c>
      <c r="V268" s="127" t="s">
        <v>211</v>
      </c>
      <c r="W268" s="312">
        <v>23600000</v>
      </c>
      <c r="X268" s="96"/>
      <c r="Y268" s="92">
        <f t="shared" si="6"/>
        <v>23600000</v>
      </c>
      <c r="Z268" s="92">
        <v>23600000</v>
      </c>
      <c r="AA268" s="168" t="s">
        <v>1676</v>
      </c>
      <c r="AB268" s="136" t="s">
        <v>1677</v>
      </c>
      <c r="AC268" s="136" t="s">
        <v>1620</v>
      </c>
      <c r="AD268" s="127" t="s">
        <v>1678</v>
      </c>
      <c r="AE268" s="136" t="s">
        <v>56</v>
      </c>
      <c r="AF268" s="136" t="s">
        <v>56</v>
      </c>
      <c r="AG268" s="136" t="s">
        <v>56</v>
      </c>
      <c r="AH268" s="168" t="s">
        <v>1671</v>
      </c>
      <c r="AI268" s="121">
        <v>42580</v>
      </c>
      <c r="AJ268" s="121">
        <v>42732</v>
      </c>
      <c r="AK268" s="136" t="s">
        <v>1679</v>
      </c>
      <c r="AL268" s="92" t="s">
        <v>1616</v>
      </c>
      <c r="AM268" s="96"/>
      <c r="AN268" s="96"/>
      <c r="AO268" s="96"/>
      <c r="AP268" s="96"/>
      <c r="AQ268" s="96"/>
      <c r="AR268" s="96"/>
      <c r="AS268" s="96"/>
      <c r="AT268" s="96"/>
      <c r="AU268" s="96"/>
      <c r="AV268" s="96"/>
      <c r="AW268" s="96"/>
      <c r="AX268" s="96"/>
      <c r="AY268" s="96"/>
      <c r="AZ268" s="96"/>
      <c r="BA268" s="96"/>
      <c r="BB268" s="96"/>
      <c r="BC268" s="96"/>
      <c r="BD268" s="96"/>
      <c r="BE268" s="96"/>
      <c r="BF268" s="96"/>
      <c r="BG268" s="96"/>
      <c r="BH268" s="96"/>
      <c r="BI268" s="96"/>
      <c r="BJ268" s="96"/>
      <c r="BK268" s="96"/>
      <c r="BL268" s="96"/>
      <c r="BM268" s="96"/>
      <c r="BN268" s="96"/>
      <c r="BO268" s="96"/>
      <c r="BP268" s="96"/>
      <c r="BQ268" s="96"/>
      <c r="BR268" s="96"/>
      <c r="BS268" s="96"/>
      <c r="BT268" s="96"/>
      <c r="BU268" s="96"/>
      <c r="BV268" s="96"/>
      <c r="BW268" s="96"/>
      <c r="BX268" s="96"/>
      <c r="BY268" s="96"/>
      <c r="BZ268" s="96"/>
      <c r="CA268" s="96"/>
      <c r="CB268" s="96"/>
      <c r="CC268" s="96"/>
      <c r="CD268" s="96"/>
      <c r="CE268" s="96"/>
      <c r="CF268" s="96"/>
      <c r="CG268" s="96"/>
      <c r="CH268" s="96"/>
      <c r="CI268" s="96"/>
      <c r="CJ268" s="96"/>
      <c r="CK268" s="96"/>
      <c r="CL268" s="96"/>
      <c r="CM268" s="96"/>
      <c r="CN268" s="96"/>
      <c r="CO268" s="96"/>
      <c r="CP268" s="96"/>
      <c r="CQ268" s="96"/>
      <c r="CR268" s="96"/>
      <c r="CS268" s="96"/>
      <c r="CT268" s="96"/>
      <c r="CU268" s="96"/>
      <c r="CV268" s="96"/>
      <c r="CW268" s="96"/>
      <c r="CX268" s="96"/>
      <c r="CY268" s="96"/>
      <c r="CZ268" s="96"/>
      <c r="DA268" s="96"/>
      <c r="DB268" s="96"/>
      <c r="DC268" s="96"/>
      <c r="DD268" s="96"/>
      <c r="DE268" s="96"/>
      <c r="DF268" s="96"/>
      <c r="DG268" s="96"/>
      <c r="DH268" s="96"/>
      <c r="DI268" s="96"/>
      <c r="DJ268" s="96"/>
      <c r="DK268" s="96"/>
      <c r="DL268" s="96"/>
      <c r="DM268" s="96"/>
      <c r="DN268" s="96"/>
      <c r="DO268" s="96"/>
      <c r="DP268" s="96"/>
      <c r="DQ268" s="96"/>
      <c r="DR268" s="96"/>
      <c r="DS268" s="96"/>
      <c r="DT268" s="96"/>
      <c r="DU268" s="96"/>
      <c r="DV268" s="96"/>
      <c r="DW268" s="96"/>
      <c r="DX268" s="96"/>
      <c r="DY268" s="96"/>
      <c r="DZ268" s="96"/>
      <c r="EA268" s="96"/>
      <c r="EB268" s="96"/>
      <c r="EC268" s="96"/>
      <c r="ED268" s="96"/>
      <c r="EE268" s="96"/>
      <c r="EF268" s="96"/>
      <c r="EG268" s="96"/>
      <c r="EH268" s="96"/>
      <c r="EI268" s="96"/>
      <c r="EJ268" s="96"/>
      <c r="EK268" s="96"/>
      <c r="EL268" s="96"/>
      <c r="EM268" s="96"/>
      <c r="EN268" s="96"/>
      <c r="EO268" s="96"/>
    </row>
    <row r="269" spans="1:145" s="41" customFormat="1" ht="81" customHeight="1" x14ac:dyDescent="0.25">
      <c r="A269" s="158">
        <v>250</v>
      </c>
      <c r="B269" s="227" t="s">
        <v>1317</v>
      </c>
      <c r="C269" s="227">
        <v>80101706</v>
      </c>
      <c r="D269" s="127" t="s">
        <v>1337</v>
      </c>
      <c r="E269" s="227" t="s">
        <v>125</v>
      </c>
      <c r="F269" s="227">
        <v>1</v>
      </c>
      <c r="G269" s="225" t="s">
        <v>165</v>
      </c>
      <c r="H269" s="138" t="s">
        <v>1334</v>
      </c>
      <c r="I269" s="227" t="s">
        <v>96</v>
      </c>
      <c r="J269" s="157" t="s">
        <v>681</v>
      </c>
      <c r="K269" s="227" t="s">
        <v>108</v>
      </c>
      <c r="L269" s="42">
        <v>7000000</v>
      </c>
      <c r="M269" s="43">
        <v>7000000</v>
      </c>
      <c r="N269" s="227" t="s">
        <v>81</v>
      </c>
      <c r="O269" s="227" t="s">
        <v>56</v>
      </c>
      <c r="P269" s="21" t="s">
        <v>1318</v>
      </c>
      <c r="R269" s="124" t="s">
        <v>1547</v>
      </c>
      <c r="S269" s="311" t="s">
        <v>1632</v>
      </c>
      <c r="T269" s="25">
        <v>42551</v>
      </c>
      <c r="U269" s="26" t="s">
        <v>1633</v>
      </c>
      <c r="V269" s="127" t="s">
        <v>211</v>
      </c>
      <c r="W269" s="312">
        <v>7000000</v>
      </c>
      <c r="X269" s="127"/>
      <c r="Y269" s="92">
        <f>SUM(W269+X269)</f>
        <v>7000000</v>
      </c>
      <c r="Z269" s="92">
        <v>7000000</v>
      </c>
      <c r="AA269" s="168" t="s">
        <v>1634</v>
      </c>
      <c r="AB269" s="136" t="s">
        <v>1635</v>
      </c>
      <c r="AC269" s="136" t="s">
        <v>224</v>
      </c>
      <c r="AD269" s="127" t="s">
        <v>1636</v>
      </c>
      <c r="AE269" s="136" t="s">
        <v>56</v>
      </c>
      <c r="AF269" s="136" t="s">
        <v>56</v>
      </c>
      <c r="AG269" s="136" t="s">
        <v>56</v>
      </c>
      <c r="AH269" s="168" t="s">
        <v>1637</v>
      </c>
      <c r="AI269" s="121">
        <v>42551</v>
      </c>
      <c r="AJ269" s="121">
        <v>42611</v>
      </c>
      <c r="AK269" s="136" t="s">
        <v>1638</v>
      </c>
      <c r="AL269" s="136" t="s">
        <v>407</v>
      </c>
      <c r="AM269" s="96"/>
      <c r="AN269" s="96"/>
      <c r="AO269" s="96"/>
      <c r="AP269" s="96"/>
      <c r="AQ269" s="96"/>
      <c r="AR269" s="96"/>
      <c r="AS269" s="96"/>
      <c r="AT269" s="96"/>
      <c r="AU269" s="96"/>
      <c r="AV269" s="96"/>
      <c r="AW269" s="96"/>
      <c r="AX269" s="96"/>
      <c r="AY269" s="96"/>
      <c r="AZ269" s="96"/>
      <c r="BA269" s="96"/>
      <c r="BB269" s="96"/>
      <c r="BC269" s="96"/>
      <c r="BD269" s="96"/>
      <c r="BE269" s="96"/>
      <c r="BF269" s="96"/>
      <c r="BG269" s="96"/>
      <c r="BH269" s="96"/>
      <c r="BI269" s="96"/>
      <c r="BJ269" s="96"/>
      <c r="BK269" s="96"/>
      <c r="BL269" s="96"/>
      <c r="BM269" s="96"/>
      <c r="BN269" s="96"/>
      <c r="BO269" s="96"/>
      <c r="BP269" s="96"/>
      <c r="BQ269" s="96"/>
      <c r="BR269" s="96"/>
      <c r="BS269" s="96"/>
      <c r="BT269" s="96"/>
      <c r="BU269" s="96"/>
      <c r="BV269" s="96"/>
      <c r="BW269" s="96"/>
      <c r="BX269" s="96"/>
      <c r="BY269" s="96"/>
      <c r="BZ269" s="96"/>
      <c r="CA269" s="96"/>
      <c r="CB269" s="96"/>
      <c r="CC269" s="96"/>
      <c r="CD269" s="96"/>
      <c r="CE269" s="96"/>
      <c r="CF269" s="96"/>
      <c r="CG269" s="96"/>
      <c r="CH269" s="96"/>
      <c r="CI269" s="96"/>
      <c r="CJ269" s="96"/>
      <c r="CK269" s="96"/>
      <c r="CL269" s="96"/>
      <c r="CM269" s="96"/>
      <c r="CN269" s="96"/>
      <c r="CO269" s="96"/>
      <c r="CP269" s="96"/>
      <c r="CQ269" s="96"/>
      <c r="CR269" s="96"/>
      <c r="CS269" s="96"/>
      <c r="CT269" s="96"/>
      <c r="CU269" s="96"/>
      <c r="CV269" s="96"/>
      <c r="CW269" s="96"/>
      <c r="CX269" s="96"/>
      <c r="CY269" s="96"/>
      <c r="CZ269" s="96"/>
      <c r="DA269" s="96"/>
      <c r="DB269" s="96"/>
      <c r="DC269" s="96"/>
      <c r="DD269" s="96"/>
      <c r="DE269" s="96"/>
      <c r="DF269" s="96"/>
      <c r="DG269" s="96"/>
      <c r="DH269" s="96"/>
      <c r="DI269" s="96"/>
      <c r="DJ269" s="96"/>
      <c r="DK269" s="96"/>
      <c r="DL269" s="96"/>
      <c r="DM269" s="96"/>
      <c r="DN269" s="96"/>
      <c r="DO269" s="96"/>
      <c r="DP269" s="96"/>
      <c r="DQ269" s="96"/>
      <c r="DR269" s="96"/>
      <c r="DS269" s="96"/>
      <c r="DT269" s="96"/>
      <c r="DU269" s="96"/>
      <c r="DV269" s="96"/>
      <c r="DW269" s="96"/>
      <c r="DX269" s="96"/>
      <c r="DY269" s="96"/>
      <c r="DZ269" s="96"/>
      <c r="EA269" s="96"/>
      <c r="EB269" s="96"/>
      <c r="EC269" s="96"/>
      <c r="ED269" s="96"/>
      <c r="EE269" s="96"/>
      <c r="EF269" s="96"/>
      <c r="EG269" s="96"/>
      <c r="EH269" s="96"/>
      <c r="EI269" s="96"/>
      <c r="EJ269" s="96"/>
      <c r="EK269" s="96"/>
      <c r="EL269" s="96"/>
      <c r="EM269" s="96"/>
      <c r="EN269" s="96"/>
      <c r="EO269" s="96"/>
    </row>
    <row r="270" spans="1:145" s="41" customFormat="1" ht="48.75" customHeight="1" x14ac:dyDescent="0.25">
      <c r="A270" s="223">
        <v>251</v>
      </c>
      <c r="B270" s="227" t="s">
        <v>831</v>
      </c>
      <c r="C270" s="227">
        <v>80101706</v>
      </c>
      <c r="D270" s="127" t="s">
        <v>1335</v>
      </c>
      <c r="E270" s="227" t="s">
        <v>125</v>
      </c>
      <c r="F270" s="227">
        <v>1</v>
      </c>
      <c r="G270" s="225" t="s">
        <v>800</v>
      </c>
      <c r="H270" s="226">
        <v>6.5</v>
      </c>
      <c r="I270" s="227" t="s">
        <v>96</v>
      </c>
      <c r="J270" s="227" t="s">
        <v>681</v>
      </c>
      <c r="K270" s="227" t="s">
        <v>108</v>
      </c>
      <c r="L270" s="42">
        <v>39000000</v>
      </c>
      <c r="M270" s="42">
        <v>39000000</v>
      </c>
      <c r="N270" s="227" t="s">
        <v>81</v>
      </c>
      <c r="O270" s="227" t="s">
        <v>56</v>
      </c>
      <c r="P270" s="227" t="s">
        <v>126</v>
      </c>
      <c r="R270" s="124" t="s">
        <v>1586</v>
      </c>
      <c r="S270" s="124" t="s">
        <v>1587</v>
      </c>
      <c r="T270" s="25">
        <v>42552</v>
      </c>
      <c r="U270" s="26" t="s">
        <v>1588</v>
      </c>
      <c r="V270" s="127" t="s">
        <v>211</v>
      </c>
      <c r="W270" s="205">
        <v>37800000</v>
      </c>
      <c r="X270" s="96"/>
      <c r="Y270" s="92">
        <f>SUM(W270+X270)</f>
        <v>37800000</v>
      </c>
      <c r="Z270" s="92">
        <v>37800000</v>
      </c>
      <c r="AA270" s="168" t="s">
        <v>1589</v>
      </c>
      <c r="AB270" s="136" t="s">
        <v>1590</v>
      </c>
      <c r="AC270" s="136" t="s">
        <v>224</v>
      </c>
      <c r="AD270" s="127" t="s">
        <v>1591</v>
      </c>
      <c r="AE270" s="136" t="s">
        <v>56</v>
      </c>
      <c r="AF270" s="136" t="s">
        <v>56</v>
      </c>
      <c r="AG270" s="136" t="s">
        <v>56</v>
      </c>
      <c r="AH270" s="168" t="s">
        <v>1592</v>
      </c>
      <c r="AI270" s="121">
        <v>42552</v>
      </c>
      <c r="AJ270" s="121">
        <v>42735</v>
      </c>
      <c r="AK270" s="136" t="s">
        <v>217</v>
      </c>
      <c r="AL270" s="136" t="s">
        <v>218</v>
      </c>
      <c r="AM270" s="457" t="s">
        <v>56</v>
      </c>
      <c r="AN270" s="457" t="s">
        <v>56</v>
      </c>
      <c r="AO270" s="457" t="s">
        <v>56</v>
      </c>
      <c r="AP270" s="457" t="s">
        <v>56</v>
      </c>
      <c r="AQ270" s="457" t="s">
        <v>56</v>
      </c>
      <c r="AR270" s="457" t="s">
        <v>56</v>
      </c>
      <c r="AS270" s="457" t="s">
        <v>56</v>
      </c>
      <c r="AT270" s="457" t="s">
        <v>56</v>
      </c>
      <c r="AU270" s="457" t="s">
        <v>56</v>
      </c>
      <c r="AV270" s="462">
        <v>6300000</v>
      </c>
      <c r="AW270" s="96"/>
      <c r="AX270" s="96"/>
      <c r="AY270" s="96"/>
      <c r="AZ270" s="96"/>
      <c r="BA270" s="96"/>
      <c r="BB270" s="96"/>
      <c r="BC270" s="96"/>
      <c r="BD270" s="96"/>
      <c r="BE270" s="96"/>
      <c r="BF270" s="96"/>
      <c r="BG270" s="96"/>
      <c r="BH270" s="96"/>
      <c r="BI270" s="96"/>
      <c r="BJ270" s="96"/>
      <c r="BK270" s="96"/>
      <c r="BL270" s="96"/>
      <c r="BM270" s="96"/>
      <c r="BN270" s="96"/>
      <c r="BO270" s="96"/>
      <c r="BP270" s="96"/>
      <c r="BQ270" s="96"/>
      <c r="BR270" s="96"/>
      <c r="BS270" s="96"/>
      <c r="BT270" s="96"/>
      <c r="BU270" s="96"/>
      <c r="BV270" s="96"/>
      <c r="BW270" s="96"/>
      <c r="BX270" s="96"/>
      <c r="BY270" s="96"/>
      <c r="BZ270" s="96"/>
      <c r="CA270" s="96"/>
      <c r="CB270" s="96"/>
      <c r="CC270" s="96"/>
      <c r="CD270" s="96"/>
      <c r="CE270" s="96"/>
      <c r="CF270" s="96"/>
      <c r="CG270" s="96"/>
      <c r="CH270" s="96"/>
      <c r="CI270" s="96"/>
      <c r="CJ270" s="96"/>
      <c r="CK270" s="96"/>
      <c r="CL270" s="96"/>
      <c r="CM270" s="96"/>
      <c r="CN270" s="96"/>
      <c r="CO270" s="96"/>
      <c r="CP270" s="96"/>
      <c r="CQ270" s="96"/>
      <c r="CR270" s="96"/>
      <c r="CS270" s="96"/>
      <c r="CT270" s="96"/>
      <c r="CU270" s="96"/>
      <c r="CV270" s="96"/>
      <c r="CW270" s="96"/>
      <c r="CX270" s="96"/>
      <c r="CY270" s="96"/>
      <c r="CZ270" s="96"/>
      <c r="DA270" s="96"/>
      <c r="DB270" s="96"/>
      <c r="DC270" s="96"/>
      <c r="DD270" s="96"/>
      <c r="DE270" s="96"/>
      <c r="DF270" s="96"/>
      <c r="DG270" s="96"/>
      <c r="DH270" s="96"/>
      <c r="DI270" s="96"/>
      <c r="DJ270" s="96"/>
      <c r="DK270" s="96"/>
      <c r="DL270" s="96"/>
      <c r="DM270" s="96"/>
      <c r="DN270" s="96"/>
      <c r="DO270" s="96"/>
      <c r="DP270" s="96"/>
      <c r="DQ270" s="96"/>
      <c r="DR270" s="96"/>
      <c r="DS270" s="96"/>
      <c r="DT270" s="96"/>
      <c r="DU270" s="96"/>
      <c r="DV270" s="96"/>
      <c r="DW270" s="96"/>
      <c r="DX270" s="96"/>
      <c r="DY270" s="96"/>
      <c r="DZ270" s="96"/>
      <c r="EA270" s="96"/>
      <c r="EB270" s="96"/>
      <c r="EC270" s="96"/>
      <c r="ED270" s="96"/>
      <c r="EE270" s="96"/>
      <c r="EF270" s="96"/>
      <c r="EG270" s="96"/>
      <c r="EH270" s="96"/>
      <c r="EI270" s="96"/>
      <c r="EJ270" s="96"/>
      <c r="EK270" s="96"/>
      <c r="EL270" s="96"/>
      <c r="EM270" s="96"/>
      <c r="EN270" s="96"/>
      <c r="EO270" s="96"/>
    </row>
    <row r="271" spans="1:145" s="41" customFormat="1" ht="66.75" customHeight="1" x14ac:dyDescent="0.25">
      <c r="A271" s="223">
        <v>252</v>
      </c>
      <c r="B271" s="227" t="s">
        <v>831</v>
      </c>
      <c r="C271" s="227">
        <v>80101706</v>
      </c>
      <c r="D271" s="127" t="s">
        <v>1336</v>
      </c>
      <c r="E271" s="227" t="s">
        <v>125</v>
      </c>
      <c r="F271" s="227">
        <v>1</v>
      </c>
      <c r="G271" s="225" t="s">
        <v>800</v>
      </c>
      <c r="H271" s="226">
        <v>6</v>
      </c>
      <c r="I271" s="227" t="s">
        <v>96</v>
      </c>
      <c r="J271" s="227" t="s">
        <v>128</v>
      </c>
      <c r="K271" s="227" t="s">
        <v>108</v>
      </c>
      <c r="L271" s="42">
        <v>14950000</v>
      </c>
      <c r="M271" s="42">
        <v>14950000</v>
      </c>
      <c r="N271" s="227" t="s">
        <v>81</v>
      </c>
      <c r="O271" s="227" t="s">
        <v>56</v>
      </c>
      <c r="P271" s="227" t="s">
        <v>126</v>
      </c>
      <c r="R271" s="124" t="s">
        <v>1548</v>
      </c>
      <c r="S271" s="124" t="s">
        <v>1593</v>
      </c>
      <c r="T271" s="25">
        <v>42552</v>
      </c>
      <c r="U271" s="26" t="s">
        <v>1594</v>
      </c>
      <c r="V271" s="127" t="s">
        <v>211</v>
      </c>
      <c r="W271" s="205">
        <v>13800000</v>
      </c>
      <c r="X271" s="96"/>
      <c r="Y271" s="92">
        <f>SUM(W271+X271)</f>
        <v>13800000</v>
      </c>
      <c r="Z271" s="92">
        <v>13800000</v>
      </c>
      <c r="AA271" s="168" t="s">
        <v>1595</v>
      </c>
      <c r="AB271" s="136" t="s">
        <v>1596</v>
      </c>
      <c r="AC271" s="136" t="s">
        <v>214</v>
      </c>
      <c r="AD271" s="127" t="s">
        <v>1597</v>
      </c>
      <c r="AE271" s="136" t="s">
        <v>56</v>
      </c>
      <c r="AF271" s="136" t="s">
        <v>56</v>
      </c>
      <c r="AG271" s="136" t="s">
        <v>56</v>
      </c>
      <c r="AH271" s="168" t="s">
        <v>1592</v>
      </c>
      <c r="AI271" s="121">
        <v>42552</v>
      </c>
      <c r="AJ271" s="121">
        <v>42735</v>
      </c>
      <c r="AK271" s="136" t="s">
        <v>217</v>
      </c>
      <c r="AL271" s="136" t="s">
        <v>218</v>
      </c>
      <c r="AM271" s="96"/>
      <c r="AN271" s="96"/>
      <c r="AO271" s="96"/>
      <c r="AP271" s="96"/>
      <c r="AQ271" s="96"/>
      <c r="AR271" s="96"/>
      <c r="AS271" s="96"/>
      <c r="AT271" s="96"/>
      <c r="AU271" s="96"/>
      <c r="AV271" s="96"/>
      <c r="AW271" s="96"/>
      <c r="AX271" s="96"/>
      <c r="AY271" s="96"/>
      <c r="AZ271" s="96"/>
      <c r="BA271" s="96"/>
      <c r="BB271" s="96"/>
      <c r="BC271" s="96"/>
      <c r="BD271" s="96"/>
      <c r="BE271" s="96"/>
      <c r="BF271" s="96"/>
      <c r="BG271" s="96"/>
      <c r="BH271" s="96"/>
      <c r="BI271" s="96"/>
      <c r="BJ271" s="96"/>
      <c r="BK271" s="96"/>
      <c r="BL271" s="96"/>
      <c r="BM271" s="96"/>
      <c r="BN271" s="96"/>
      <c r="BO271" s="96"/>
      <c r="BP271" s="96"/>
      <c r="BQ271" s="96"/>
      <c r="BR271" s="96"/>
      <c r="BS271" s="96"/>
      <c r="BT271" s="96"/>
      <c r="BU271" s="96"/>
      <c r="BV271" s="96"/>
      <c r="BW271" s="96"/>
      <c r="BX271" s="96"/>
      <c r="BY271" s="96"/>
      <c r="BZ271" s="96"/>
      <c r="CA271" s="96"/>
      <c r="CB271" s="96"/>
      <c r="CC271" s="96"/>
      <c r="CD271" s="96"/>
      <c r="CE271" s="96"/>
      <c r="CF271" s="96"/>
      <c r="CG271" s="96"/>
      <c r="CH271" s="96"/>
      <c r="CI271" s="96"/>
      <c r="CJ271" s="96"/>
      <c r="CK271" s="96"/>
      <c r="CL271" s="96"/>
      <c r="CM271" s="96"/>
      <c r="CN271" s="96"/>
      <c r="CO271" s="96"/>
      <c r="CP271" s="96"/>
      <c r="CQ271" s="96"/>
      <c r="CR271" s="96"/>
      <c r="CS271" s="96"/>
      <c r="CT271" s="96"/>
      <c r="CU271" s="96"/>
      <c r="CV271" s="96"/>
      <c r="CW271" s="96"/>
      <c r="CX271" s="96"/>
      <c r="CY271" s="96"/>
      <c r="CZ271" s="96"/>
      <c r="DA271" s="96"/>
      <c r="DB271" s="96"/>
      <c r="DC271" s="96"/>
      <c r="DD271" s="96"/>
      <c r="DE271" s="96"/>
      <c r="DF271" s="96"/>
      <c r="DG271" s="96"/>
      <c r="DH271" s="96"/>
      <c r="DI271" s="96"/>
      <c r="DJ271" s="96"/>
      <c r="DK271" s="96"/>
      <c r="DL271" s="96"/>
      <c r="DM271" s="96"/>
      <c r="DN271" s="96"/>
      <c r="DO271" s="96"/>
      <c r="DP271" s="96"/>
      <c r="DQ271" s="96"/>
      <c r="DR271" s="96"/>
      <c r="DS271" s="96"/>
      <c r="DT271" s="96"/>
      <c r="DU271" s="96"/>
      <c r="DV271" s="96"/>
      <c r="DW271" s="96"/>
      <c r="DX271" s="96"/>
      <c r="DY271" s="96"/>
      <c r="DZ271" s="96"/>
      <c r="EA271" s="96"/>
      <c r="EB271" s="96"/>
      <c r="EC271" s="96"/>
      <c r="ED271" s="96"/>
      <c r="EE271" s="96"/>
      <c r="EF271" s="96"/>
      <c r="EG271" s="96"/>
      <c r="EH271" s="96"/>
      <c r="EI271" s="96"/>
      <c r="EJ271" s="96"/>
      <c r="EK271" s="96"/>
      <c r="EL271" s="96"/>
      <c r="EM271" s="96"/>
      <c r="EN271" s="96"/>
      <c r="EO271" s="96"/>
    </row>
    <row r="272" spans="1:145" s="41" customFormat="1" ht="56.25" customHeight="1" x14ac:dyDescent="0.25">
      <c r="A272" s="223">
        <v>253</v>
      </c>
      <c r="B272" s="227" t="s">
        <v>831</v>
      </c>
      <c r="C272" s="227">
        <v>80101706</v>
      </c>
      <c r="D272" s="127" t="s">
        <v>1336</v>
      </c>
      <c r="E272" s="227" t="s">
        <v>125</v>
      </c>
      <c r="F272" s="227">
        <v>1</v>
      </c>
      <c r="G272" s="225" t="s">
        <v>800</v>
      </c>
      <c r="H272" s="226">
        <v>6</v>
      </c>
      <c r="I272" s="227" t="s">
        <v>96</v>
      </c>
      <c r="J272" s="227" t="s">
        <v>128</v>
      </c>
      <c r="K272" s="227" t="s">
        <v>108</v>
      </c>
      <c r="L272" s="42">
        <v>14950000</v>
      </c>
      <c r="M272" s="42">
        <v>14950000</v>
      </c>
      <c r="N272" s="227" t="s">
        <v>81</v>
      </c>
      <c r="O272" s="227" t="s">
        <v>56</v>
      </c>
      <c r="P272" s="227" t="s">
        <v>126</v>
      </c>
      <c r="R272" s="124" t="s">
        <v>1549</v>
      </c>
      <c r="S272" s="124" t="s">
        <v>1598</v>
      </c>
      <c r="T272" s="25">
        <v>42552</v>
      </c>
      <c r="U272" s="26" t="s">
        <v>1599</v>
      </c>
      <c r="V272" s="127" t="s">
        <v>211</v>
      </c>
      <c r="W272" s="205">
        <v>13800000</v>
      </c>
      <c r="X272" s="96"/>
      <c r="Y272" s="92">
        <f>SUM(W272+X272)</f>
        <v>13800000</v>
      </c>
      <c r="Z272" s="92">
        <v>13800000</v>
      </c>
      <c r="AA272" s="168" t="s">
        <v>1595</v>
      </c>
      <c r="AB272" s="136" t="s">
        <v>1600</v>
      </c>
      <c r="AC272" s="136" t="s">
        <v>214</v>
      </c>
      <c r="AD272" s="127" t="s">
        <v>1601</v>
      </c>
      <c r="AE272" s="136" t="s">
        <v>56</v>
      </c>
      <c r="AF272" s="136" t="s">
        <v>56</v>
      </c>
      <c r="AG272" s="136" t="s">
        <v>56</v>
      </c>
      <c r="AH272" s="168" t="s">
        <v>1592</v>
      </c>
      <c r="AI272" s="121">
        <v>42552</v>
      </c>
      <c r="AJ272" s="121">
        <v>42735</v>
      </c>
      <c r="AK272" s="136" t="s">
        <v>217</v>
      </c>
      <c r="AL272" s="136" t="s">
        <v>218</v>
      </c>
      <c r="AM272" s="96"/>
      <c r="AN272" s="96"/>
      <c r="AO272" s="96"/>
      <c r="AP272" s="96"/>
      <c r="AQ272" s="96"/>
      <c r="AR272" s="96"/>
      <c r="AS272" s="96"/>
      <c r="AT272" s="96"/>
      <c r="AU272" s="96"/>
      <c r="AV272" s="96"/>
      <c r="AW272" s="96"/>
      <c r="AX272" s="96"/>
      <c r="AY272" s="96"/>
      <c r="AZ272" s="96"/>
      <c r="BA272" s="96"/>
      <c r="BB272" s="96"/>
      <c r="BC272" s="96"/>
      <c r="BD272" s="96"/>
      <c r="BE272" s="96"/>
      <c r="BF272" s="96"/>
      <c r="BG272" s="96"/>
      <c r="BH272" s="96"/>
      <c r="BI272" s="96"/>
      <c r="BJ272" s="96"/>
      <c r="BK272" s="96"/>
      <c r="BL272" s="96"/>
      <c r="BM272" s="96"/>
      <c r="BN272" s="96"/>
      <c r="BO272" s="96"/>
      <c r="BP272" s="96"/>
      <c r="BQ272" s="96"/>
      <c r="BR272" s="96"/>
      <c r="BS272" s="96"/>
      <c r="BT272" s="96"/>
      <c r="BU272" s="96"/>
      <c r="BV272" s="96"/>
      <c r="BW272" s="96"/>
      <c r="BX272" s="96"/>
      <c r="BY272" s="96"/>
      <c r="BZ272" s="96"/>
      <c r="CA272" s="96"/>
      <c r="CB272" s="96"/>
      <c r="CC272" s="96"/>
      <c r="CD272" s="96"/>
      <c r="CE272" s="96"/>
      <c r="CF272" s="96"/>
      <c r="CG272" s="96"/>
      <c r="CH272" s="96"/>
      <c r="CI272" s="96"/>
      <c r="CJ272" s="96"/>
      <c r="CK272" s="96"/>
      <c r="CL272" s="96"/>
      <c r="CM272" s="96"/>
      <c r="CN272" s="96"/>
      <c r="CO272" s="96"/>
      <c r="CP272" s="96"/>
      <c r="CQ272" s="96"/>
      <c r="CR272" s="96"/>
      <c r="CS272" s="96"/>
      <c r="CT272" s="96"/>
      <c r="CU272" s="96"/>
      <c r="CV272" s="96"/>
      <c r="CW272" s="96"/>
      <c r="CX272" s="96"/>
      <c r="CY272" s="96"/>
      <c r="CZ272" s="96"/>
      <c r="DA272" s="96"/>
      <c r="DB272" s="96"/>
      <c r="DC272" s="96"/>
      <c r="DD272" s="96"/>
      <c r="DE272" s="96"/>
      <c r="DF272" s="96"/>
      <c r="DG272" s="96"/>
      <c r="DH272" s="96"/>
      <c r="DI272" s="96"/>
      <c r="DJ272" s="96"/>
      <c r="DK272" s="96"/>
      <c r="DL272" s="96"/>
      <c r="DM272" s="96"/>
      <c r="DN272" s="96"/>
      <c r="DO272" s="96"/>
      <c r="DP272" s="96"/>
      <c r="DQ272" s="96"/>
      <c r="DR272" s="96"/>
      <c r="DS272" s="96"/>
      <c r="DT272" s="96"/>
      <c r="DU272" s="96"/>
      <c r="DV272" s="96"/>
      <c r="DW272" s="96"/>
      <c r="DX272" s="96"/>
      <c r="DY272" s="96"/>
      <c r="DZ272" s="96"/>
      <c r="EA272" s="96"/>
      <c r="EB272" s="96"/>
      <c r="EC272" s="96"/>
      <c r="ED272" s="96"/>
      <c r="EE272" s="96"/>
      <c r="EF272" s="96"/>
      <c r="EG272" s="96"/>
      <c r="EH272" s="96"/>
      <c r="EI272" s="96"/>
      <c r="EJ272" s="96"/>
      <c r="EK272" s="96"/>
      <c r="EL272" s="96"/>
      <c r="EM272" s="96"/>
      <c r="EN272" s="96"/>
      <c r="EO272" s="96"/>
    </row>
    <row r="273" spans="1:145" s="41" customFormat="1" ht="106.5" customHeight="1" x14ac:dyDescent="0.25">
      <c r="A273" s="223">
        <v>254</v>
      </c>
      <c r="B273" s="214" t="s">
        <v>829</v>
      </c>
      <c r="C273" s="214">
        <v>71151007</v>
      </c>
      <c r="D273" s="602" t="s">
        <v>1530</v>
      </c>
      <c r="E273" s="214" t="s">
        <v>95</v>
      </c>
      <c r="F273" s="214">
        <v>1</v>
      </c>
      <c r="G273" s="220" t="s">
        <v>800</v>
      </c>
      <c r="H273" s="221">
        <v>4</v>
      </c>
      <c r="I273" s="603" t="s">
        <v>89</v>
      </c>
      <c r="J273" s="214" t="s">
        <v>129</v>
      </c>
      <c r="K273" s="214" t="s">
        <v>108</v>
      </c>
      <c r="L273" s="496">
        <v>6300000</v>
      </c>
      <c r="M273" s="496">
        <v>6300000</v>
      </c>
      <c r="N273" s="214" t="s">
        <v>81</v>
      </c>
      <c r="O273" s="214" t="s">
        <v>56</v>
      </c>
      <c r="P273" s="362" t="s">
        <v>61</v>
      </c>
      <c r="R273" s="124" t="s">
        <v>1680</v>
      </c>
      <c r="S273" s="124" t="s">
        <v>1782</v>
      </c>
      <c r="T273" s="25">
        <v>42594</v>
      </c>
      <c r="U273" s="26" t="s">
        <v>1783</v>
      </c>
      <c r="V273" s="127" t="s">
        <v>451</v>
      </c>
      <c r="W273" s="312">
        <v>6206000</v>
      </c>
      <c r="X273" s="419"/>
      <c r="Y273" s="218">
        <f t="shared" si="6"/>
        <v>6206000</v>
      </c>
      <c r="Z273" s="218">
        <f t="shared" si="6"/>
        <v>6206000</v>
      </c>
      <c r="AA273" s="604" t="s">
        <v>1784</v>
      </c>
      <c r="AB273" s="136" t="s">
        <v>1685</v>
      </c>
      <c r="AC273" s="136" t="s">
        <v>349</v>
      </c>
      <c r="AD273" s="127" t="s">
        <v>1686</v>
      </c>
      <c r="AE273" s="136" t="s">
        <v>56</v>
      </c>
      <c r="AF273" s="136" t="s">
        <v>56</v>
      </c>
      <c r="AG273" s="136" t="s">
        <v>56</v>
      </c>
      <c r="AH273" s="168" t="s">
        <v>1785</v>
      </c>
      <c r="AI273" s="321">
        <v>42594</v>
      </c>
      <c r="AJ273" s="121">
        <v>42685</v>
      </c>
      <c r="AK273" s="136" t="s">
        <v>361</v>
      </c>
      <c r="AL273" s="92" t="s">
        <v>1296</v>
      </c>
      <c r="AM273" s="419"/>
      <c r="AN273" s="419"/>
      <c r="AO273" s="419"/>
      <c r="AP273" s="419"/>
      <c r="AQ273" s="419"/>
      <c r="AR273" s="419"/>
      <c r="AS273" s="419"/>
      <c r="AT273" s="419"/>
      <c r="AU273" s="419"/>
      <c r="AV273" s="419"/>
      <c r="AW273" s="419"/>
      <c r="AX273" s="419"/>
      <c r="AY273" s="419"/>
      <c r="AZ273" s="419"/>
      <c r="BA273" s="419"/>
      <c r="BB273" s="96"/>
      <c r="BC273" s="96"/>
      <c r="BD273" s="96"/>
      <c r="BE273" s="96"/>
      <c r="BF273" s="96"/>
      <c r="BG273" s="96"/>
      <c r="BH273" s="96"/>
      <c r="BI273" s="96"/>
      <c r="BJ273" s="96"/>
      <c r="BK273" s="96"/>
      <c r="BL273" s="96"/>
      <c r="BM273" s="96"/>
      <c r="BN273" s="96"/>
      <c r="BO273" s="96"/>
      <c r="BP273" s="96"/>
      <c r="BQ273" s="96"/>
      <c r="BR273" s="96"/>
      <c r="BS273" s="96"/>
      <c r="BT273" s="96"/>
      <c r="BU273" s="96"/>
      <c r="BV273" s="96"/>
      <c r="BW273" s="96"/>
      <c r="BX273" s="96"/>
      <c r="BY273" s="96"/>
      <c r="BZ273" s="96"/>
      <c r="CA273" s="96"/>
      <c r="CB273" s="96"/>
      <c r="CC273" s="96"/>
      <c r="CD273" s="96"/>
      <c r="CE273" s="96"/>
      <c r="CF273" s="96"/>
      <c r="CG273" s="96"/>
      <c r="CH273" s="96"/>
      <c r="CI273" s="96"/>
      <c r="CJ273" s="96"/>
      <c r="CK273" s="96"/>
      <c r="CL273" s="96"/>
      <c r="CM273" s="96"/>
      <c r="CN273" s="96"/>
      <c r="CO273" s="96"/>
      <c r="CP273" s="96"/>
      <c r="CQ273" s="96"/>
      <c r="CR273" s="96"/>
      <c r="CS273" s="96"/>
      <c r="CT273" s="96"/>
      <c r="CU273" s="96"/>
      <c r="CV273" s="96"/>
      <c r="CW273" s="96"/>
      <c r="CX273" s="96"/>
      <c r="CY273" s="96"/>
      <c r="CZ273" s="96"/>
      <c r="DA273" s="96"/>
      <c r="DB273" s="96"/>
      <c r="DC273" s="96"/>
      <c r="DD273" s="96"/>
      <c r="DE273" s="96"/>
      <c r="DF273" s="96"/>
      <c r="DG273" s="96"/>
      <c r="DH273" s="96"/>
      <c r="DI273" s="96"/>
      <c r="DJ273" s="96"/>
      <c r="DK273" s="96"/>
      <c r="DL273" s="96"/>
      <c r="DM273" s="96"/>
      <c r="DN273" s="96"/>
      <c r="DO273" s="96"/>
      <c r="DP273" s="96"/>
      <c r="DQ273" s="96"/>
      <c r="DR273" s="96"/>
      <c r="DS273" s="96"/>
      <c r="DT273" s="96"/>
      <c r="DU273" s="96"/>
      <c r="DV273" s="96"/>
      <c r="DW273" s="96"/>
      <c r="DX273" s="96"/>
      <c r="DY273" s="96"/>
      <c r="DZ273" s="96"/>
      <c r="EA273" s="96"/>
      <c r="EB273" s="96"/>
      <c r="EC273" s="96"/>
      <c r="ED273" s="96"/>
      <c r="EE273" s="96"/>
      <c r="EF273" s="96"/>
      <c r="EG273" s="96"/>
      <c r="EH273" s="96"/>
      <c r="EI273" s="96"/>
      <c r="EJ273" s="96"/>
      <c r="EK273" s="96"/>
      <c r="EL273" s="96"/>
      <c r="EM273" s="96"/>
      <c r="EN273" s="96"/>
      <c r="EO273" s="96"/>
    </row>
    <row r="274" spans="1:145" s="41" customFormat="1" ht="78.75" customHeight="1" x14ac:dyDescent="0.25">
      <c r="A274" s="223">
        <v>255</v>
      </c>
      <c r="B274" s="227" t="s">
        <v>829</v>
      </c>
      <c r="C274" s="227">
        <v>43211507</v>
      </c>
      <c r="D274" s="123" t="s">
        <v>1531</v>
      </c>
      <c r="E274" s="227" t="s">
        <v>125</v>
      </c>
      <c r="F274" s="227">
        <v>1</v>
      </c>
      <c r="G274" s="225" t="s">
        <v>800</v>
      </c>
      <c r="H274" s="138">
        <v>2</v>
      </c>
      <c r="I274" s="161" t="s">
        <v>89</v>
      </c>
      <c r="J274" s="227" t="s">
        <v>1557</v>
      </c>
      <c r="K274" s="227" t="s">
        <v>108</v>
      </c>
      <c r="L274" s="42">
        <v>3811658</v>
      </c>
      <c r="M274" s="42">
        <v>3811658</v>
      </c>
      <c r="N274" s="227" t="s">
        <v>81</v>
      </c>
      <c r="O274" s="227" t="s">
        <v>56</v>
      </c>
      <c r="P274" s="593" t="s">
        <v>61</v>
      </c>
      <c r="R274" s="124" t="s">
        <v>1681</v>
      </c>
      <c r="S274" s="124" t="s">
        <v>1682</v>
      </c>
      <c r="T274" s="25">
        <v>42591</v>
      </c>
      <c r="U274" s="26" t="s">
        <v>1683</v>
      </c>
      <c r="V274" s="127" t="s">
        <v>436</v>
      </c>
      <c r="W274" s="205">
        <v>2449000</v>
      </c>
      <c r="X274" s="96"/>
      <c r="Y274" s="92">
        <f t="shared" ref="Y274:Y276" si="7">SUM(W274+X274)</f>
        <v>2449000</v>
      </c>
      <c r="Z274" s="92">
        <v>2449000</v>
      </c>
      <c r="AA274" s="168" t="s">
        <v>1684</v>
      </c>
      <c r="AB274" s="136" t="s">
        <v>1685</v>
      </c>
      <c r="AC274" s="136" t="s">
        <v>349</v>
      </c>
      <c r="AD274" s="127" t="s">
        <v>1686</v>
      </c>
      <c r="AE274" s="136" t="s">
        <v>1613</v>
      </c>
      <c r="AF274" s="121">
        <v>42591</v>
      </c>
      <c r="AG274" s="121">
        <v>42598</v>
      </c>
      <c r="AH274" s="168" t="s">
        <v>1687</v>
      </c>
      <c r="AI274" s="321">
        <v>42598</v>
      </c>
      <c r="AJ274" s="121">
        <v>42737</v>
      </c>
      <c r="AK274" s="136" t="s">
        <v>361</v>
      </c>
      <c r="AL274" s="92" t="s">
        <v>1296</v>
      </c>
      <c r="AM274" s="96"/>
      <c r="AN274" s="96"/>
      <c r="AO274" s="96"/>
      <c r="AP274" s="96"/>
      <c r="AQ274" s="96"/>
      <c r="AR274" s="96"/>
      <c r="AS274" s="96"/>
      <c r="AT274" s="96"/>
      <c r="AU274" s="96"/>
      <c r="AV274" s="96"/>
      <c r="AW274" s="96"/>
      <c r="AX274" s="96"/>
      <c r="AY274" s="96"/>
      <c r="AZ274" s="96"/>
      <c r="BA274" s="96"/>
      <c r="BB274" s="96"/>
      <c r="BC274" s="96"/>
      <c r="BD274" s="96"/>
      <c r="BE274" s="96"/>
      <c r="BF274" s="96"/>
      <c r="BG274" s="96"/>
      <c r="BH274" s="96"/>
      <c r="BI274" s="96"/>
      <c r="BJ274" s="96"/>
      <c r="BK274" s="96"/>
      <c r="BL274" s="96"/>
      <c r="BM274" s="96"/>
      <c r="BN274" s="96"/>
      <c r="BO274" s="96"/>
      <c r="BP274" s="96"/>
      <c r="BQ274" s="96"/>
      <c r="BR274" s="96"/>
      <c r="BS274" s="96"/>
      <c r="BT274" s="96"/>
      <c r="BU274" s="96"/>
      <c r="BV274" s="96"/>
      <c r="BW274" s="96"/>
      <c r="BX274" s="96"/>
      <c r="BY274" s="96"/>
      <c r="BZ274" s="96"/>
      <c r="CA274" s="96"/>
      <c r="CB274" s="96"/>
      <c r="CC274" s="96"/>
      <c r="CD274" s="96"/>
      <c r="CE274" s="96"/>
      <c r="CF274" s="96"/>
      <c r="CG274" s="96"/>
      <c r="CH274" s="96"/>
      <c r="CI274" s="96"/>
      <c r="CJ274" s="96"/>
      <c r="CK274" s="96"/>
      <c r="CL274" s="96"/>
      <c r="CM274" s="96"/>
      <c r="CN274" s="96"/>
      <c r="CO274" s="96"/>
      <c r="CP274" s="96"/>
      <c r="CQ274" s="96"/>
      <c r="CR274" s="96"/>
      <c r="CS274" s="96"/>
      <c r="CT274" s="96"/>
      <c r="CU274" s="96"/>
      <c r="CV274" s="96"/>
      <c r="CW274" s="96"/>
      <c r="CX274" s="96"/>
      <c r="CY274" s="96"/>
      <c r="CZ274" s="96"/>
      <c r="DA274" s="96"/>
      <c r="DB274" s="96"/>
      <c r="DC274" s="96"/>
      <c r="DD274" s="96"/>
      <c r="DE274" s="96"/>
      <c r="DF274" s="96"/>
      <c r="DG274" s="96"/>
      <c r="DH274" s="96"/>
      <c r="DI274" s="96"/>
      <c r="DJ274" s="96"/>
      <c r="DK274" s="96"/>
      <c r="DL274" s="96"/>
      <c r="DM274" s="96"/>
      <c r="DN274" s="96"/>
      <c r="DO274" s="96"/>
      <c r="DP274" s="96"/>
      <c r="DQ274" s="96"/>
      <c r="DR274" s="96"/>
      <c r="DS274" s="96"/>
      <c r="DT274" s="96"/>
      <c r="DU274" s="96"/>
      <c r="DV274" s="96"/>
      <c r="DW274" s="96"/>
      <c r="DX274" s="96"/>
      <c r="DY274" s="96"/>
      <c r="DZ274" s="96"/>
      <c r="EA274" s="96"/>
      <c r="EB274" s="96"/>
      <c r="EC274" s="96"/>
      <c r="ED274" s="96"/>
      <c r="EE274" s="96"/>
      <c r="EF274" s="96"/>
      <c r="EG274" s="96"/>
      <c r="EH274" s="96"/>
      <c r="EI274" s="96"/>
      <c r="EJ274" s="96"/>
      <c r="EK274" s="96"/>
      <c r="EL274" s="96"/>
      <c r="EM274" s="96"/>
      <c r="EN274" s="96"/>
      <c r="EO274" s="96"/>
    </row>
    <row r="275" spans="1:145" s="41" customFormat="1" ht="145.5" customHeight="1" x14ac:dyDescent="0.25">
      <c r="A275" s="223">
        <v>256</v>
      </c>
      <c r="B275" s="227" t="s">
        <v>346</v>
      </c>
      <c r="C275" s="227">
        <v>80101706</v>
      </c>
      <c r="D275" s="123" t="s">
        <v>1551</v>
      </c>
      <c r="E275" s="227" t="s">
        <v>95</v>
      </c>
      <c r="F275" s="227">
        <v>1</v>
      </c>
      <c r="G275" s="225" t="s">
        <v>800</v>
      </c>
      <c r="H275" s="138" t="s">
        <v>491</v>
      </c>
      <c r="I275" s="161" t="s">
        <v>1494</v>
      </c>
      <c r="J275" s="227" t="s">
        <v>1313</v>
      </c>
      <c r="K275" s="227" t="s">
        <v>108</v>
      </c>
      <c r="L275" s="42">
        <v>604000000</v>
      </c>
      <c r="M275" s="42">
        <v>604000000</v>
      </c>
      <c r="N275" s="227" t="s">
        <v>81</v>
      </c>
      <c r="O275" s="227" t="s">
        <v>56</v>
      </c>
      <c r="P275" s="21" t="s">
        <v>1550</v>
      </c>
      <c r="R275" s="124" t="s">
        <v>1688</v>
      </c>
      <c r="S275" s="124" t="s">
        <v>1689</v>
      </c>
      <c r="T275" s="25">
        <v>42585</v>
      </c>
      <c r="U275" s="26" t="s">
        <v>1690</v>
      </c>
      <c r="V275" s="127" t="s">
        <v>1494</v>
      </c>
      <c r="W275" s="205">
        <v>603019040</v>
      </c>
      <c r="X275" s="96"/>
      <c r="Y275" s="92">
        <f t="shared" si="7"/>
        <v>603019040</v>
      </c>
      <c r="Z275" s="92">
        <v>603019040</v>
      </c>
      <c r="AA275" s="168" t="s">
        <v>1691</v>
      </c>
      <c r="AB275" s="136" t="s">
        <v>1669</v>
      </c>
      <c r="AC275" s="136" t="s">
        <v>224</v>
      </c>
      <c r="AD275" s="127" t="s">
        <v>1692</v>
      </c>
      <c r="AE275" s="96"/>
      <c r="AF275" s="96"/>
      <c r="AG275" s="96"/>
      <c r="AH275" s="168" t="s">
        <v>1693</v>
      </c>
      <c r="AI275" s="96"/>
      <c r="AJ275" s="96"/>
      <c r="AK275" s="136" t="s">
        <v>1694</v>
      </c>
      <c r="AL275" s="92" t="s">
        <v>346</v>
      </c>
      <c r="AM275" s="96"/>
      <c r="AN275" s="96"/>
      <c r="AO275" s="96"/>
      <c r="AP275" s="96"/>
      <c r="AQ275" s="96"/>
      <c r="AR275" s="96"/>
      <c r="AS275" s="96"/>
      <c r="AT275" s="96"/>
      <c r="AU275" s="96"/>
      <c r="AV275" s="96"/>
      <c r="AW275" s="96"/>
      <c r="AX275" s="96"/>
      <c r="AY275" s="96"/>
      <c r="AZ275" s="96"/>
      <c r="BA275" s="96"/>
      <c r="BB275" s="96"/>
      <c r="BC275" s="96"/>
      <c r="BD275" s="96"/>
      <c r="BE275" s="96"/>
      <c r="BF275" s="96"/>
      <c r="BG275" s="96"/>
      <c r="BH275" s="96"/>
      <c r="BI275" s="96"/>
      <c r="BJ275" s="96"/>
      <c r="BK275" s="96"/>
      <c r="BL275" s="96"/>
      <c r="BM275" s="96"/>
      <c r="BN275" s="96"/>
      <c r="BO275" s="96"/>
      <c r="BP275" s="96"/>
      <c r="BQ275" s="96"/>
      <c r="BR275" s="96"/>
      <c r="BS275" s="96"/>
      <c r="BT275" s="96"/>
      <c r="BU275" s="96"/>
      <c r="BV275" s="96"/>
      <c r="BW275" s="96"/>
      <c r="BX275" s="96"/>
      <c r="BY275" s="96"/>
      <c r="BZ275" s="96"/>
      <c r="CA275" s="96"/>
      <c r="CB275" s="96"/>
      <c r="CC275" s="96"/>
      <c r="CD275" s="96"/>
      <c r="CE275" s="96"/>
      <c r="CF275" s="96"/>
      <c r="CG275" s="96"/>
      <c r="CH275" s="96"/>
      <c r="CI275" s="96"/>
      <c r="CJ275" s="96"/>
      <c r="CK275" s="96"/>
      <c r="CL275" s="96"/>
      <c r="CM275" s="96"/>
      <c r="CN275" s="96"/>
      <c r="CO275" s="96"/>
      <c r="CP275" s="96"/>
      <c r="CQ275" s="96"/>
      <c r="CR275" s="96"/>
      <c r="CS275" s="96"/>
      <c r="CT275" s="96"/>
      <c r="CU275" s="96"/>
      <c r="CV275" s="96"/>
      <c r="CW275" s="96"/>
      <c r="CX275" s="96"/>
      <c r="CY275" s="96"/>
      <c r="CZ275" s="96"/>
      <c r="DA275" s="96"/>
      <c r="DB275" s="96"/>
      <c r="DC275" s="96"/>
      <c r="DD275" s="96"/>
      <c r="DE275" s="96"/>
      <c r="DF275" s="96"/>
      <c r="DG275" s="96"/>
      <c r="DH275" s="96"/>
      <c r="DI275" s="96"/>
      <c r="DJ275" s="96"/>
      <c r="DK275" s="96"/>
      <c r="DL275" s="96"/>
      <c r="DM275" s="96"/>
      <c r="DN275" s="96"/>
      <c r="DO275" s="96"/>
      <c r="DP275" s="96"/>
      <c r="DQ275" s="96"/>
      <c r="DR275" s="96"/>
      <c r="DS275" s="96"/>
      <c r="DT275" s="96"/>
      <c r="DU275" s="96"/>
      <c r="DV275" s="96"/>
      <c r="DW275" s="96"/>
      <c r="DX275" s="96"/>
      <c r="DY275" s="96"/>
      <c r="DZ275" s="96"/>
      <c r="EA275" s="96"/>
      <c r="EB275" s="96"/>
      <c r="EC275" s="96"/>
      <c r="ED275" s="96"/>
      <c r="EE275" s="96"/>
      <c r="EF275" s="96"/>
      <c r="EG275" s="96"/>
      <c r="EH275" s="96"/>
      <c r="EI275" s="96"/>
      <c r="EJ275" s="96"/>
      <c r="EK275" s="96"/>
      <c r="EL275" s="96"/>
      <c r="EM275" s="96"/>
      <c r="EN275" s="96"/>
      <c r="EO275" s="96"/>
    </row>
    <row r="276" spans="1:145" s="41" customFormat="1" ht="115.5" customHeight="1" x14ac:dyDescent="0.25">
      <c r="A276" s="223">
        <v>257</v>
      </c>
      <c r="B276" s="227" t="s">
        <v>346</v>
      </c>
      <c r="C276" s="227">
        <v>80101706</v>
      </c>
      <c r="D276" s="123" t="s">
        <v>1552</v>
      </c>
      <c r="E276" s="227" t="s">
        <v>95</v>
      </c>
      <c r="F276" s="227">
        <v>1</v>
      </c>
      <c r="G276" s="225" t="s">
        <v>167</v>
      </c>
      <c r="H276" s="138">
        <v>4</v>
      </c>
      <c r="I276" s="161" t="s">
        <v>96</v>
      </c>
      <c r="J276" s="157" t="s">
        <v>681</v>
      </c>
      <c r="K276" s="227" t="s">
        <v>108</v>
      </c>
      <c r="L276" s="42">
        <v>11000000</v>
      </c>
      <c r="M276" s="42">
        <v>11000000</v>
      </c>
      <c r="N276" s="227" t="s">
        <v>81</v>
      </c>
      <c r="O276" s="227" t="s">
        <v>56</v>
      </c>
      <c r="P276" s="21" t="s">
        <v>1562</v>
      </c>
      <c r="R276" s="124" t="s">
        <v>1695</v>
      </c>
      <c r="S276" s="124" t="s">
        <v>1696</v>
      </c>
      <c r="T276" s="25">
        <v>42598</v>
      </c>
      <c r="U276" s="26" t="s">
        <v>1697</v>
      </c>
      <c r="V276" s="127" t="s">
        <v>211</v>
      </c>
      <c r="W276" s="205">
        <v>10350000</v>
      </c>
      <c r="X276" s="96"/>
      <c r="Y276" s="92">
        <f t="shared" si="7"/>
        <v>10350000</v>
      </c>
      <c r="Z276" s="92">
        <v>10350000</v>
      </c>
      <c r="AA276" s="168" t="s">
        <v>1698</v>
      </c>
      <c r="AB276" s="136" t="s">
        <v>1699</v>
      </c>
      <c r="AC276" s="136" t="s">
        <v>1700</v>
      </c>
      <c r="AD276" s="127" t="s">
        <v>1686</v>
      </c>
      <c r="AE276" s="136" t="s">
        <v>56</v>
      </c>
      <c r="AF276" s="136" t="s">
        <v>56</v>
      </c>
      <c r="AG276" s="136" t="s">
        <v>56</v>
      </c>
      <c r="AH276" s="168" t="s">
        <v>1701</v>
      </c>
      <c r="AI276" s="321">
        <v>42598</v>
      </c>
      <c r="AJ276" s="121">
        <v>42734</v>
      </c>
      <c r="AK276" s="136" t="s">
        <v>1702</v>
      </c>
      <c r="AL276" s="92" t="s">
        <v>346</v>
      </c>
      <c r="AM276" s="96"/>
      <c r="AN276" s="96"/>
      <c r="AO276" s="96"/>
      <c r="AP276" s="96"/>
      <c r="AQ276" s="96"/>
      <c r="AR276" s="96"/>
      <c r="AS276" s="96"/>
      <c r="AT276" s="96"/>
      <c r="AU276" s="96"/>
      <c r="AV276" s="96"/>
      <c r="AW276" s="96"/>
      <c r="AX276" s="96"/>
      <c r="AY276" s="96"/>
      <c r="AZ276" s="96"/>
      <c r="BA276" s="96"/>
      <c r="BB276" s="96"/>
      <c r="BC276" s="96"/>
      <c r="BD276" s="96"/>
      <c r="BE276" s="96"/>
      <c r="BF276" s="96"/>
      <c r="BG276" s="96"/>
      <c r="BH276" s="96"/>
      <c r="BI276" s="96"/>
      <c r="BJ276" s="96"/>
      <c r="BK276" s="96"/>
      <c r="BL276" s="96"/>
      <c r="BM276" s="96"/>
      <c r="BN276" s="96"/>
      <c r="BO276" s="96"/>
      <c r="BP276" s="96"/>
      <c r="BQ276" s="96"/>
      <c r="BR276" s="96"/>
      <c r="BS276" s="96"/>
      <c r="BT276" s="96"/>
      <c r="BU276" s="96"/>
      <c r="BV276" s="96"/>
      <c r="BW276" s="96"/>
      <c r="BX276" s="96"/>
      <c r="BY276" s="96"/>
      <c r="BZ276" s="96"/>
      <c r="CA276" s="96"/>
      <c r="CB276" s="96"/>
      <c r="CC276" s="96"/>
      <c r="CD276" s="96"/>
      <c r="CE276" s="96"/>
      <c r="CF276" s="96"/>
      <c r="CG276" s="96"/>
      <c r="CH276" s="96"/>
      <c r="CI276" s="96"/>
      <c r="CJ276" s="96"/>
      <c r="CK276" s="96"/>
      <c r="CL276" s="96"/>
      <c r="CM276" s="96"/>
      <c r="CN276" s="96"/>
      <c r="CO276" s="96"/>
      <c r="CP276" s="96"/>
      <c r="CQ276" s="96"/>
      <c r="CR276" s="96"/>
      <c r="CS276" s="96"/>
      <c r="CT276" s="96"/>
      <c r="CU276" s="96"/>
      <c r="CV276" s="96"/>
      <c r="CW276" s="96"/>
      <c r="CX276" s="96"/>
      <c r="CY276" s="96"/>
      <c r="CZ276" s="96"/>
      <c r="DA276" s="96"/>
      <c r="DB276" s="96"/>
      <c r="DC276" s="96"/>
      <c r="DD276" s="96"/>
      <c r="DE276" s="96"/>
      <c r="DF276" s="96"/>
      <c r="DG276" s="96"/>
      <c r="DH276" s="96"/>
      <c r="DI276" s="96"/>
      <c r="DJ276" s="96"/>
      <c r="DK276" s="96"/>
      <c r="DL276" s="96"/>
      <c r="DM276" s="96"/>
      <c r="DN276" s="96"/>
      <c r="DO276" s="96"/>
      <c r="DP276" s="96"/>
      <c r="DQ276" s="96"/>
      <c r="DR276" s="96"/>
      <c r="DS276" s="96"/>
      <c r="DT276" s="96"/>
      <c r="DU276" s="96"/>
      <c r="DV276" s="96"/>
      <c r="DW276" s="96"/>
      <c r="DX276" s="96"/>
      <c r="DY276" s="96"/>
      <c r="DZ276" s="96"/>
      <c r="EA276" s="96"/>
      <c r="EB276" s="96"/>
      <c r="EC276" s="96"/>
      <c r="ED276" s="96"/>
      <c r="EE276" s="96"/>
      <c r="EF276" s="96"/>
      <c r="EG276" s="96"/>
      <c r="EH276" s="96"/>
      <c r="EI276" s="96"/>
      <c r="EJ276" s="96"/>
      <c r="EK276" s="96"/>
      <c r="EL276" s="96"/>
      <c r="EM276" s="96"/>
      <c r="EN276" s="96"/>
      <c r="EO276" s="96"/>
    </row>
    <row r="277" spans="1:145" s="41" customFormat="1" ht="178.5" customHeight="1" x14ac:dyDescent="0.25">
      <c r="A277" s="223">
        <v>260</v>
      </c>
      <c r="B277" s="224" t="s">
        <v>1555</v>
      </c>
      <c r="C277" s="224">
        <v>55101519</v>
      </c>
      <c r="D277" s="115" t="s">
        <v>1559</v>
      </c>
      <c r="E277" s="224" t="s">
        <v>76</v>
      </c>
      <c r="F277" s="224">
        <v>1</v>
      </c>
      <c r="G277" s="225" t="s">
        <v>800</v>
      </c>
      <c r="H277" s="138">
        <v>4</v>
      </c>
      <c r="I277" s="224" t="s">
        <v>89</v>
      </c>
      <c r="J277" s="224" t="s">
        <v>97</v>
      </c>
      <c r="K277" s="224" t="s">
        <v>55</v>
      </c>
      <c r="L277" s="54">
        <v>4000000</v>
      </c>
      <c r="M277" s="55">
        <v>4000000</v>
      </c>
      <c r="N277" s="224" t="s">
        <v>81</v>
      </c>
      <c r="O277" s="224" t="s">
        <v>56</v>
      </c>
      <c r="P277" s="22" t="s">
        <v>82</v>
      </c>
      <c r="R277" s="124" t="s">
        <v>1703</v>
      </c>
      <c r="S277" s="124" t="s">
        <v>1238</v>
      </c>
      <c r="T277" s="25">
        <v>42594</v>
      </c>
      <c r="U277" s="26" t="s">
        <v>1704</v>
      </c>
      <c r="V277" s="127" t="s">
        <v>451</v>
      </c>
      <c r="W277" s="312">
        <v>1960000</v>
      </c>
      <c r="X277" s="96"/>
      <c r="Y277" s="92">
        <f t="shared" ref="Y277" si="8">SUM(W277+X277)</f>
        <v>1960000</v>
      </c>
      <c r="Z277" s="92">
        <v>1960000</v>
      </c>
      <c r="AA277" s="168" t="s">
        <v>1705</v>
      </c>
      <c r="AB277" s="127" t="s">
        <v>1706</v>
      </c>
      <c r="AC277" s="136" t="s">
        <v>35</v>
      </c>
      <c r="AD277" s="164"/>
      <c r="AE277" s="136" t="s">
        <v>56</v>
      </c>
      <c r="AF277" s="136" t="s">
        <v>56</v>
      </c>
      <c r="AG277" s="136" t="s">
        <v>56</v>
      </c>
      <c r="AH277" s="168" t="s">
        <v>1707</v>
      </c>
      <c r="AI277" s="321">
        <v>42594</v>
      </c>
      <c r="AJ277" s="121">
        <v>42704</v>
      </c>
      <c r="AK277" s="136" t="s">
        <v>206</v>
      </c>
      <c r="AL277" s="92" t="s">
        <v>1357</v>
      </c>
      <c r="AM277" s="164"/>
      <c r="AN277" s="164"/>
      <c r="AO277" s="164"/>
      <c r="AP277" s="164"/>
      <c r="AQ277" s="164"/>
      <c r="AR277" s="164"/>
      <c r="AS277" s="164"/>
      <c r="AT277" s="164"/>
      <c r="AU277" s="164"/>
      <c r="AV277" s="164"/>
      <c r="AW277" s="164"/>
      <c r="AX277" s="164"/>
      <c r="AY277" s="164"/>
      <c r="AZ277" s="164"/>
      <c r="BA277" s="164"/>
      <c r="BB277" s="96"/>
      <c r="BC277" s="96"/>
      <c r="BD277" s="96"/>
      <c r="BE277" s="96"/>
      <c r="BF277" s="96"/>
      <c r="BG277" s="96"/>
      <c r="BH277" s="96"/>
      <c r="BI277" s="96"/>
      <c r="BJ277" s="96"/>
      <c r="BK277" s="96"/>
      <c r="BL277" s="96"/>
      <c r="BM277" s="96"/>
      <c r="BN277" s="96"/>
      <c r="BO277" s="96"/>
      <c r="BP277" s="96"/>
      <c r="BQ277" s="96"/>
      <c r="BR277" s="96"/>
      <c r="BS277" s="96"/>
      <c r="BT277" s="96"/>
      <c r="BU277" s="96"/>
      <c r="BV277" s="96"/>
      <c r="BW277" s="96"/>
      <c r="BX277" s="96"/>
      <c r="BY277" s="96"/>
      <c r="BZ277" s="96"/>
      <c r="CA277" s="96"/>
      <c r="CB277" s="96"/>
      <c r="CC277" s="96"/>
      <c r="CD277" s="96"/>
      <c r="CE277" s="96"/>
      <c r="CF277" s="96"/>
      <c r="CG277" s="96"/>
      <c r="CH277" s="96"/>
      <c r="CI277" s="96"/>
      <c r="CJ277" s="96"/>
      <c r="CK277" s="96"/>
      <c r="CL277" s="96"/>
      <c r="CM277" s="96"/>
      <c r="CN277" s="96"/>
      <c r="CO277" s="96"/>
      <c r="CP277" s="96"/>
      <c r="CQ277" s="96"/>
      <c r="CR277" s="96"/>
      <c r="CS277" s="96"/>
      <c r="CT277" s="96"/>
      <c r="CU277" s="96"/>
      <c r="CV277" s="96"/>
      <c r="CW277" s="96"/>
      <c r="CX277" s="96"/>
      <c r="CY277" s="96"/>
      <c r="CZ277" s="96"/>
      <c r="DA277" s="96"/>
      <c r="DB277" s="96"/>
      <c r="DC277" s="96"/>
      <c r="DD277" s="96"/>
      <c r="DE277" s="96"/>
      <c r="DF277" s="96"/>
      <c r="DG277" s="96"/>
      <c r="DH277" s="96"/>
      <c r="DI277" s="96"/>
      <c r="DJ277" s="96"/>
      <c r="DK277" s="96"/>
      <c r="DL277" s="96"/>
      <c r="DM277" s="96"/>
      <c r="DN277" s="96"/>
      <c r="DO277" s="96"/>
      <c r="DP277" s="96"/>
      <c r="DQ277" s="96"/>
      <c r="DR277" s="96"/>
      <c r="DS277" s="96"/>
      <c r="DT277" s="96"/>
      <c r="DU277" s="96"/>
      <c r="DV277" s="96"/>
      <c r="DW277" s="96"/>
      <c r="DX277" s="96"/>
      <c r="DY277" s="96"/>
      <c r="DZ277" s="96"/>
      <c r="EA277" s="96"/>
      <c r="EB277" s="96"/>
      <c r="EC277" s="96"/>
      <c r="ED277" s="96"/>
      <c r="EE277" s="96"/>
      <c r="EF277" s="96"/>
      <c r="EG277" s="96"/>
      <c r="EH277" s="96"/>
      <c r="EI277" s="96"/>
      <c r="EJ277" s="96"/>
      <c r="EK277" s="96"/>
      <c r="EL277" s="96"/>
      <c r="EM277" s="96"/>
      <c r="EN277" s="96"/>
      <c r="EO277" s="96"/>
    </row>
    <row r="278" spans="1:145" s="41" customFormat="1" ht="81.75" customHeight="1" x14ac:dyDescent="0.25">
      <c r="A278" s="223">
        <v>261</v>
      </c>
      <c r="B278" s="227" t="s">
        <v>346</v>
      </c>
      <c r="C278" s="227">
        <v>80101706</v>
      </c>
      <c r="D278" s="123" t="s">
        <v>1553</v>
      </c>
      <c r="E278" s="227" t="s">
        <v>95</v>
      </c>
      <c r="F278" s="227">
        <v>1</v>
      </c>
      <c r="G278" s="225" t="s">
        <v>163</v>
      </c>
      <c r="H278" s="138" t="s">
        <v>1653</v>
      </c>
      <c r="I278" s="161" t="s">
        <v>96</v>
      </c>
      <c r="J278" s="157" t="s">
        <v>1313</v>
      </c>
      <c r="K278" s="227" t="s">
        <v>108</v>
      </c>
      <c r="L278" s="42">
        <v>40000000</v>
      </c>
      <c r="M278" s="42">
        <v>40000000</v>
      </c>
      <c r="N278" s="227" t="s">
        <v>81</v>
      </c>
      <c r="O278" s="227" t="s">
        <v>56</v>
      </c>
      <c r="P278" s="21" t="s">
        <v>1550</v>
      </c>
      <c r="R278" s="164"/>
      <c r="S278" s="163"/>
      <c r="T278" s="96"/>
      <c r="U278" s="96"/>
      <c r="V278" s="96"/>
      <c r="W278" s="164"/>
      <c r="X278" s="164"/>
      <c r="Y278" s="219"/>
      <c r="Z278" s="219"/>
      <c r="AA278" s="164"/>
      <c r="AB278" s="164"/>
      <c r="AC278" s="164"/>
      <c r="AD278" s="164"/>
      <c r="AE278" s="164"/>
      <c r="AF278" s="164"/>
      <c r="AG278" s="164"/>
      <c r="AH278" s="164"/>
      <c r="AI278" s="164"/>
      <c r="AJ278" s="164"/>
      <c r="AK278" s="164"/>
      <c r="AL278" s="164"/>
      <c r="AM278" s="164"/>
      <c r="AN278" s="164"/>
      <c r="AO278" s="164"/>
      <c r="AP278" s="164"/>
      <c r="AQ278" s="164"/>
      <c r="AR278" s="164"/>
      <c r="AS278" s="164"/>
      <c r="AT278" s="164"/>
      <c r="AU278" s="164"/>
      <c r="AV278" s="164"/>
      <c r="AW278" s="164"/>
      <c r="AX278" s="164"/>
      <c r="AY278" s="164"/>
      <c r="AZ278" s="164"/>
      <c r="BA278" s="164"/>
      <c r="BB278" s="96"/>
      <c r="BC278" s="96"/>
      <c r="BD278" s="96"/>
      <c r="BE278" s="96"/>
      <c r="BF278" s="96"/>
      <c r="BG278" s="96"/>
      <c r="BH278" s="96"/>
      <c r="BI278" s="96"/>
      <c r="BJ278" s="96"/>
      <c r="BK278" s="96"/>
      <c r="BL278" s="96"/>
      <c r="BM278" s="96"/>
      <c r="BN278" s="96"/>
      <c r="BO278" s="96"/>
      <c r="BP278" s="96"/>
      <c r="BQ278" s="96"/>
      <c r="BR278" s="96"/>
      <c r="BS278" s="96"/>
      <c r="BT278" s="96"/>
      <c r="BU278" s="96"/>
      <c r="BV278" s="96"/>
      <c r="BW278" s="96"/>
      <c r="BX278" s="96"/>
      <c r="BY278" s="96"/>
      <c r="BZ278" s="96"/>
      <c r="CA278" s="96"/>
      <c r="CB278" s="96"/>
      <c r="CC278" s="96"/>
      <c r="CD278" s="96"/>
      <c r="CE278" s="96"/>
      <c r="CF278" s="96"/>
      <c r="CG278" s="96"/>
      <c r="CH278" s="96"/>
      <c r="CI278" s="96"/>
      <c r="CJ278" s="96"/>
      <c r="CK278" s="96"/>
      <c r="CL278" s="96"/>
      <c r="CM278" s="96"/>
      <c r="CN278" s="96"/>
      <c r="CO278" s="96"/>
      <c r="CP278" s="96"/>
      <c r="CQ278" s="96"/>
      <c r="CR278" s="96"/>
      <c r="CS278" s="96"/>
      <c r="CT278" s="96"/>
      <c r="CU278" s="96"/>
      <c r="CV278" s="96"/>
      <c r="CW278" s="96"/>
      <c r="CX278" s="96"/>
      <c r="CY278" s="96"/>
      <c r="CZ278" s="96"/>
      <c r="DA278" s="96"/>
      <c r="DB278" s="96"/>
      <c r="DC278" s="96"/>
      <c r="DD278" s="96"/>
      <c r="DE278" s="96"/>
      <c r="DF278" s="96"/>
      <c r="DG278" s="96"/>
      <c r="DH278" s="96"/>
      <c r="DI278" s="96"/>
      <c r="DJ278" s="96"/>
      <c r="DK278" s="96"/>
      <c r="DL278" s="96"/>
      <c r="DM278" s="96"/>
      <c r="DN278" s="96"/>
      <c r="DO278" s="96"/>
      <c r="DP278" s="96"/>
      <c r="DQ278" s="96"/>
      <c r="DR278" s="96"/>
      <c r="DS278" s="96"/>
      <c r="DT278" s="96"/>
      <c r="DU278" s="96"/>
      <c r="DV278" s="96"/>
      <c r="DW278" s="96"/>
      <c r="DX278" s="96"/>
      <c r="DY278" s="96"/>
      <c r="DZ278" s="96"/>
      <c r="EA278" s="96"/>
      <c r="EB278" s="96"/>
      <c r="EC278" s="96"/>
      <c r="ED278" s="96"/>
      <c r="EE278" s="96"/>
      <c r="EF278" s="96"/>
      <c r="EG278" s="96"/>
      <c r="EH278" s="96"/>
      <c r="EI278" s="96"/>
      <c r="EJ278" s="96"/>
      <c r="EK278" s="96"/>
      <c r="EL278" s="96"/>
      <c r="EM278" s="96"/>
      <c r="EN278" s="96"/>
      <c r="EO278" s="96"/>
    </row>
    <row r="279" spans="1:145" s="41" customFormat="1" ht="98.25" customHeight="1" x14ac:dyDescent="0.25">
      <c r="A279" s="223">
        <v>262</v>
      </c>
      <c r="B279" s="227" t="s">
        <v>818</v>
      </c>
      <c r="C279" s="227">
        <v>80101706</v>
      </c>
      <c r="D279" s="123" t="s">
        <v>1554</v>
      </c>
      <c r="E279" s="227" t="s">
        <v>95</v>
      </c>
      <c r="F279" s="227">
        <v>1</v>
      </c>
      <c r="G279" s="225" t="s">
        <v>167</v>
      </c>
      <c r="H279" s="138">
        <v>3</v>
      </c>
      <c r="I279" s="161" t="s">
        <v>96</v>
      </c>
      <c r="J279" s="157" t="s">
        <v>681</v>
      </c>
      <c r="K279" s="227" t="s">
        <v>108</v>
      </c>
      <c r="L279" s="42">
        <v>23000000</v>
      </c>
      <c r="M279" s="42">
        <v>23000000</v>
      </c>
      <c r="N279" s="227" t="s">
        <v>81</v>
      </c>
      <c r="O279" s="227" t="s">
        <v>56</v>
      </c>
      <c r="P279" s="21" t="s">
        <v>1563</v>
      </c>
      <c r="R279" s="124" t="s">
        <v>1708</v>
      </c>
      <c r="S279" s="124" t="s">
        <v>1709</v>
      </c>
      <c r="T279" s="25">
        <v>42584</v>
      </c>
      <c r="U279" s="26" t="s">
        <v>1710</v>
      </c>
      <c r="V279" s="127" t="s">
        <v>211</v>
      </c>
      <c r="W279" s="205">
        <v>22950000</v>
      </c>
      <c r="X279" s="96"/>
      <c r="Y279" s="92">
        <f t="shared" ref="Y279" si="9">SUM(W279+X279)</f>
        <v>22950000</v>
      </c>
      <c r="Z279" s="92">
        <v>22950000</v>
      </c>
      <c r="AA279" s="168" t="s">
        <v>1711</v>
      </c>
      <c r="AB279" s="136" t="s">
        <v>1712</v>
      </c>
      <c r="AC279" s="136" t="s">
        <v>224</v>
      </c>
      <c r="AD279" s="127" t="s">
        <v>1713</v>
      </c>
      <c r="AE279" s="136" t="s">
        <v>56</v>
      </c>
      <c r="AF279" s="136" t="s">
        <v>56</v>
      </c>
      <c r="AG279" s="136" t="s">
        <v>56</v>
      </c>
      <c r="AH279" s="168" t="s">
        <v>1714</v>
      </c>
      <c r="AI279" s="121">
        <v>42584</v>
      </c>
      <c r="AJ279" s="121">
        <v>42675</v>
      </c>
      <c r="AK279" s="136" t="s">
        <v>217</v>
      </c>
      <c r="AL279" s="92" t="s">
        <v>218</v>
      </c>
      <c r="AM279" s="164"/>
      <c r="AN279" s="164"/>
      <c r="AO279" s="164"/>
      <c r="AP279" s="164"/>
      <c r="AQ279" s="164"/>
      <c r="AR279" s="164"/>
      <c r="AS279" s="164"/>
      <c r="AT279" s="164"/>
      <c r="AU279" s="164"/>
      <c r="AV279" s="164"/>
      <c r="AW279" s="164"/>
      <c r="AX279" s="164"/>
      <c r="AY279" s="164"/>
      <c r="AZ279" s="164"/>
      <c r="BA279" s="164"/>
      <c r="BB279" s="96"/>
      <c r="BC279" s="96"/>
      <c r="BD279" s="96"/>
      <c r="BE279" s="96"/>
      <c r="BF279" s="96"/>
      <c r="BG279" s="96"/>
      <c r="BH279" s="96"/>
      <c r="BI279" s="96"/>
      <c r="BJ279" s="96"/>
      <c r="BK279" s="96"/>
      <c r="BL279" s="96"/>
      <c r="BM279" s="96"/>
      <c r="BN279" s="96"/>
      <c r="BO279" s="96"/>
      <c r="BP279" s="96"/>
      <c r="BQ279" s="96"/>
      <c r="BR279" s="96"/>
      <c r="BS279" s="96"/>
      <c r="BT279" s="96"/>
      <c r="BU279" s="96"/>
      <c r="BV279" s="96"/>
      <c r="BW279" s="96"/>
      <c r="BX279" s="96"/>
      <c r="BY279" s="96"/>
      <c r="BZ279" s="96"/>
      <c r="CA279" s="96"/>
      <c r="CB279" s="96"/>
      <c r="CC279" s="96"/>
      <c r="CD279" s="96"/>
      <c r="CE279" s="96"/>
      <c r="CF279" s="96"/>
      <c r="CG279" s="96"/>
      <c r="CH279" s="96"/>
      <c r="CI279" s="96"/>
      <c r="CJ279" s="96"/>
      <c r="CK279" s="96"/>
      <c r="CL279" s="96"/>
      <c r="CM279" s="96"/>
      <c r="CN279" s="96"/>
      <c r="CO279" s="96"/>
      <c r="CP279" s="96"/>
      <c r="CQ279" s="96"/>
      <c r="CR279" s="96"/>
      <c r="CS279" s="96"/>
      <c r="CT279" s="96"/>
      <c r="CU279" s="96"/>
      <c r="CV279" s="96"/>
      <c r="CW279" s="96"/>
      <c r="CX279" s="96"/>
      <c r="CY279" s="96"/>
      <c r="CZ279" s="96"/>
      <c r="DA279" s="96"/>
      <c r="DB279" s="96"/>
      <c r="DC279" s="96"/>
      <c r="DD279" s="96"/>
      <c r="DE279" s="96"/>
      <c r="DF279" s="96"/>
      <c r="DG279" s="96"/>
      <c r="DH279" s="96"/>
      <c r="DI279" s="96"/>
      <c r="DJ279" s="96"/>
      <c r="DK279" s="96"/>
      <c r="DL279" s="96"/>
      <c r="DM279" s="96"/>
      <c r="DN279" s="96"/>
      <c r="DO279" s="96"/>
      <c r="DP279" s="96"/>
      <c r="DQ279" s="96"/>
      <c r="DR279" s="96"/>
      <c r="DS279" s="96"/>
      <c r="DT279" s="96"/>
      <c r="DU279" s="96"/>
      <c r="DV279" s="96"/>
      <c r="DW279" s="96"/>
      <c r="DX279" s="96"/>
      <c r="DY279" s="96"/>
      <c r="DZ279" s="96"/>
      <c r="EA279" s="96"/>
      <c r="EB279" s="96"/>
      <c r="EC279" s="96"/>
      <c r="ED279" s="96"/>
      <c r="EE279" s="96"/>
      <c r="EF279" s="96"/>
      <c r="EG279" s="96"/>
      <c r="EH279" s="96"/>
      <c r="EI279" s="96"/>
      <c r="EJ279" s="96"/>
      <c r="EK279" s="96"/>
      <c r="EL279" s="96"/>
      <c r="EM279" s="96"/>
      <c r="EN279" s="96"/>
      <c r="EO279" s="96"/>
    </row>
    <row r="280" spans="1:145" s="41" customFormat="1" ht="81.75" customHeight="1" x14ac:dyDescent="0.25">
      <c r="A280" s="223">
        <v>263</v>
      </c>
      <c r="B280" s="224" t="s">
        <v>1558</v>
      </c>
      <c r="C280" s="224">
        <v>72154065</v>
      </c>
      <c r="D280" s="116" t="s">
        <v>1564</v>
      </c>
      <c r="E280" s="224" t="s">
        <v>76</v>
      </c>
      <c r="F280" s="224">
        <v>1</v>
      </c>
      <c r="G280" s="225" t="s">
        <v>163</v>
      </c>
      <c r="H280" s="138">
        <v>4</v>
      </c>
      <c r="I280" s="224" t="s">
        <v>1556</v>
      </c>
      <c r="J280" s="224" t="s">
        <v>823</v>
      </c>
      <c r="K280" s="224" t="s">
        <v>55</v>
      </c>
      <c r="L280" s="54">
        <v>2000000</v>
      </c>
      <c r="M280" s="55">
        <v>2000000</v>
      </c>
      <c r="N280" s="224" t="s">
        <v>81</v>
      </c>
      <c r="O280" s="224" t="s">
        <v>56</v>
      </c>
      <c r="P280" s="22" t="s">
        <v>82</v>
      </c>
      <c r="R280" s="164"/>
      <c r="S280" s="163"/>
      <c r="T280" s="96"/>
      <c r="U280" s="96"/>
      <c r="V280" s="96"/>
      <c r="W280" s="164"/>
      <c r="X280" s="164"/>
      <c r="Y280" s="219"/>
      <c r="Z280" s="219"/>
      <c r="AA280" s="164"/>
      <c r="AB280" s="164"/>
      <c r="AC280" s="164"/>
      <c r="AD280" s="164"/>
      <c r="AE280" s="164"/>
      <c r="AF280" s="164"/>
      <c r="AG280" s="164"/>
      <c r="AH280" s="164"/>
      <c r="AI280" s="164"/>
      <c r="AJ280" s="164"/>
      <c r="AK280" s="164"/>
      <c r="AL280" s="164"/>
      <c r="AM280" s="164"/>
      <c r="AN280" s="164"/>
      <c r="AO280" s="164"/>
      <c r="AP280" s="164"/>
      <c r="AQ280" s="164"/>
      <c r="AR280" s="164"/>
      <c r="AS280" s="164"/>
      <c r="AT280" s="164"/>
      <c r="AU280" s="164"/>
      <c r="AV280" s="164"/>
      <c r="AW280" s="164"/>
      <c r="AX280" s="164"/>
      <c r="AY280" s="164"/>
      <c r="AZ280" s="164"/>
      <c r="BA280" s="164"/>
      <c r="BB280" s="96"/>
      <c r="BC280" s="96"/>
      <c r="BD280" s="96"/>
      <c r="BE280" s="96"/>
      <c r="BF280" s="96"/>
      <c r="BG280" s="96"/>
      <c r="BH280" s="96"/>
      <c r="BI280" s="96"/>
      <c r="BJ280" s="96"/>
      <c r="BK280" s="96"/>
      <c r="BL280" s="96"/>
      <c r="BM280" s="96"/>
      <c r="BN280" s="96"/>
      <c r="BO280" s="96"/>
      <c r="BP280" s="96"/>
      <c r="BQ280" s="96"/>
      <c r="BR280" s="96"/>
      <c r="BS280" s="96"/>
      <c r="BT280" s="96"/>
      <c r="BU280" s="96"/>
      <c r="BV280" s="96"/>
      <c r="BW280" s="96"/>
      <c r="BX280" s="96"/>
      <c r="BY280" s="96"/>
      <c r="BZ280" s="96"/>
      <c r="CA280" s="96"/>
      <c r="CB280" s="96"/>
      <c r="CC280" s="96"/>
      <c r="CD280" s="96"/>
      <c r="CE280" s="96"/>
      <c r="CF280" s="96"/>
      <c r="CG280" s="96"/>
      <c r="CH280" s="96"/>
      <c r="CI280" s="96"/>
      <c r="CJ280" s="96"/>
      <c r="CK280" s="96"/>
      <c r="CL280" s="96"/>
      <c r="CM280" s="96"/>
      <c r="CN280" s="96"/>
      <c r="CO280" s="96"/>
      <c r="CP280" s="96"/>
      <c r="CQ280" s="96"/>
      <c r="CR280" s="96"/>
      <c r="CS280" s="96"/>
      <c r="CT280" s="96"/>
      <c r="CU280" s="96"/>
      <c r="CV280" s="96"/>
      <c r="CW280" s="96"/>
      <c r="CX280" s="96"/>
      <c r="CY280" s="96"/>
      <c r="CZ280" s="96"/>
      <c r="DA280" s="96"/>
      <c r="DB280" s="96"/>
      <c r="DC280" s="96"/>
      <c r="DD280" s="96"/>
      <c r="DE280" s="96"/>
      <c r="DF280" s="96"/>
      <c r="DG280" s="96"/>
      <c r="DH280" s="96"/>
      <c r="DI280" s="96"/>
      <c r="DJ280" s="96"/>
      <c r="DK280" s="96"/>
      <c r="DL280" s="96"/>
      <c r="DM280" s="96"/>
      <c r="DN280" s="96"/>
      <c r="DO280" s="96"/>
      <c r="DP280" s="96"/>
      <c r="DQ280" s="96"/>
      <c r="DR280" s="96"/>
      <c r="DS280" s="96"/>
      <c r="DT280" s="96"/>
      <c r="DU280" s="96"/>
      <c r="DV280" s="96"/>
      <c r="DW280" s="96"/>
      <c r="DX280" s="96"/>
      <c r="DY280" s="96"/>
      <c r="DZ280" s="96"/>
      <c r="EA280" s="96"/>
      <c r="EB280" s="96"/>
      <c r="EC280" s="96"/>
      <c r="ED280" s="96"/>
      <c r="EE280" s="96"/>
      <c r="EF280" s="96"/>
      <c r="EG280" s="96"/>
      <c r="EH280" s="96"/>
      <c r="EI280" s="96"/>
      <c r="EJ280" s="96"/>
      <c r="EK280" s="96"/>
      <c r="EL280" s="96"/>
      <c r="EM280" s="96"/>
      <c r="EN280" s="96"/>
      <c r="EO280" s="96"/>
    </row>
    <row r="281" spans="1:145" s="41" customFormat="1" ht="81.75" customHeight="1" x14ac:dyDescent="0.25">
      <c r="A281" s="223">
        <v>264</v>
      </c>
      <c r="B281" s="227" t="s">
        <v>821</v>
      </c>
      <c r="C281" s="227">
        <v>80101706</v>
      </c>
      <c r="D281" s="169" t="s">
        <v>1560</v>
      </c>
      <c r="E281" s="227" t="s">
        <v>95</v>
      </c>
      <c r="F281" s="227">
        <v>1</v>
      </c>
      <c r="G281" s="225" t="s">
        <v>800</v>
      </c>
      <c r="H281" s="138">
        <v>1</v>
      </c>
      <c r="I281" s="161" t="s">
        <v>96</v>
      </c>
      <c r="J281" s="157" t="s">
        <v>681</v>
      </c>
      <c r="K281" s="227" t="s">
        <v>108</v>
      </c>
      <c r="L281" s="42">
        <v>5800000</v>
      </c>
      <c r="M281" s="42">
        <v>5800000</v>
      </c>
      <c r="N281" s="227" t="s">
        <v>81</v>
      </c>
      <c r="O281" s="227" t="s">
        <v>56</v>
      </c>
      <c r="P281" s="21" t="s">
        <v>1563</v>
      </c>
      <c r="R281" s="124" t="s">
        <v>1602</v>
      </c>
      <c r="S281" s="124" t="s">
        <v>1715</v>
      </c>
      <c r="T281" s="25">
        <v>42570</v>
      </c>
      <c r="U281" s="26" t="s">
        <v>1716</v>
      </c>
      <c r="V281" s="127" t="s">
        <v>451</v>
      </c>
      <c r="W281" s="205">
        <v>5000000</v>
      </c>
      <c r="X281" s="96"/>
      <c r="Y281" s="92">
        <f t="shared" ref="Y281:Y282" si="10">SUM(W281+X281)</f>
        <v>5000000</v>
      </c>
      <c r="Z281" s="92">
        <v>5000000</v>
      </c>
      <c r="AA281" s="168" t="s">
        <v>1717</v>
      </c>
      <c r="AB281" s="136" t="s">
        <v>1718</v>
      </c>
      <c r="AC281" s="136" t="s">
        <v>224</v>
      </c>
      <c r="AD281" s="127" t="s">
        <v>1719</v>
      </c>
      <c r="AE281" s="136" t="s">
        <v>56</v>
      </c>
      <c r="AF281" s="136" t="s">
        <v>56</v>
      </c>
      <c r="AG281" s="136" t="s">
        <v>56</v>
      </c>
      <c r="AH281" s="168" t="s">
        <v>1720</v>
      </c>
      <c r="AI281" s="121">
        <v>42570</v>
      </c>
      <c r="AJ281" s="121">
        <v>42585</v>
      </c>
      <c r="AK281" s="136" t="s">
        <v>220</v>
      </c>
      <c r="AL281" s="92" t="s">
        <v>867</v>
      </c>
      <c r="AM281" s="164"/>
      <c r="AN281" s="164"/>
      <c r="AO281" s="164"/>
      <c r="AP281" s="164"/>
      <c r="AQ281" s="164"/>
      <c r="AR281" s="164"/>
      <c r="AS281" s="164"/>
      <c r="AT281" s="164"/>
      <c r="AU281" s="164"/>
      <c r="AV281" s="164"/>
      <c r="AW281" s="164"/>
      <c r="AX281" s="164"/>
      <c r="AY281" s="164"/>
      <c r="AZ281" s="164"/>
      <c r="BA281" s="164"/>
      <c r="BB281" s="96"/>
      <c r="BC281" s="96"/>
      <c r="BD281" s="96"/>
      <c r="BE281" s="96"/>
      <c r="BF281" s="96"/>
      <c r="BG281" s="96"/>
      <c r="BH281" s="96"/>
      <c r="BI281" s="96"/>
      <c r="BJ281" s="96"/>
      <c r="BK281" s="96"/>
      <c r="BL281" s="96"/>
      <c r="BM281" s="96"/>
      <c r="BN281" s="96"/>
      <c r="BO281" s="96"/>
      <c r="BP281" s="96"/>
      <c r="BQ281" s="96"/>
      <c r="BR281" s="96"/>
      <c r="BS281" s="96"/>
      <c r="BT281" s="96"/>
      <c r="BU281" s="96"/>
      <c r="BV281" s="96"/>
      <c r="BW281" s="96"/>
      <c r="BX281" s="96"/>
      <c r="BY281" s="96"/>
      <c r="BZ281" s="96"/>
      <c r="CA281" s="96"/>
      <c r="CB281" s="96"/>
      <c r="CC281" s="96"/>
      <c r="CD281" s="96"/>
      <c r="CE281" s="96"/>
      <c r="CF281" s="96"/>
      <c r="CG281" s="96"/>
      <c r="CH281" s="96"/>
      <c r="CI281" s="96"/>
      <c r="CJ281" s="96"/>
      <c r="CK281" s="96"/>
      <c r="CL281" s="96"/>
      <c r="CM281" s="96"/>
      <c r="CN281" s="96"/>
      <c r="CO281" s="96"/>
      <c r="CP281" s="96"/>
      <c r="CQ281" s="96"/>
      <c r="CR281" s="96"/>
      <c r="CS281" s="96"/>
      <c r="CT281" s="96"/>
      <c r="CU281" s="96"/>
      <c r="CV281" s="96"/>
      <c r="CW281" s="96"/>
      <c r="CX281" s="96"/>
      <c r="CY281" s="96"/>
      <c r="CZ281" s="96"/>
      <c r="DA281" s="96"/>
      <c r="DB281" s="96"/>
      <c r="DC281" s="96"/>
      <c r="DD281" s="96"/>
      <c r="DE281" s="96"/>
      <c r="DF281" s="96"/>
      <c r="DG281" s="96"/>
      <c r="DH281" s="96"/>
      <c r="DI281" s="96"/>
      <c r="DJ281" s="96"/>
      <c r="DK281" s="96"/>
      <c r="DL281" s="96"/>
      <c r="DM281" s="96"/>
      <c r="DN281" s="96"/>
      <c r="DO281" s="96"/>
      <c r="DP281" s="96"/>
      <c r="DQ281" s="96"/>
      <c r="DR281" s="96"/>
      <c r="DS281" s="96"/>
      <c r="DT281" s="96"/>
      <c r="DU281" s="96"/>
      <c r="DV281" s="96"/>
      <c r="DW281" s="96"/>
      <c r="DX281" s="96"/>
      <c r="DY281" s="96"/>
      <c r="DZ281" s="96"/>
      <c r="EA281" s="96"/>
      <c r="EB281" s="96"/>
      <c r="EC281" s="96"/>
      <c r="ED281" s="96"/>
      <c r="EE281" s="96"/>
      <c r="EF281" s="96"/>
      <c r="EG281" s="96"/>
      <c r="EH281" s="96"/>
      <c r="EI281" s="96"/>
      <c r="EJ281" s="96"/>
      <c r="EK281" s="96"/>
      <c r="EL281" s="96"/>
      <c r="EM281" s="96"/>
      <c r="EN281" s="96"/>
      <c r="EO281" s="96"/>
    </row>
    <row r="282" spans="1:145" s="41" customFormat="1" ht="81.75" customHeight="1" x14ac:dyDescent="0.25">
      <c r="A282" s="223">
        <v>265</v>
      </c>
      <c r="B282" s="227" t="s">
        <v>818</v>
      </c>
      <c r="C282" s="227">
        <v>80101706</v>
      </c>
      <c r="D282" s="169" t="s">
        <v>1639</v>
      </c>
      <c r="E282" s="227" t="s">
        <v>95</v>
      </c>
      <c r="F282" s="227">
        <v>1</v>
      </c>
      <c r="G282" s="225" t="s">
        <v>167</v>
      </c>
      <c r="H282" s="138">
        <v>4</v>
      </c>
      <c r="I282" s="161" t="s">
        <v>96</v>
      </c>
      <c r="J282" s="157" t="s">
        <v>681</v>
      </c>
      <c r="K282" s="227" t="s">
        <v>108</v>
      </c>
      <c r="L282" s="42">
        <v>27900000</v>
      </c>
      <c r="M282" s="42">
        <v>27900000</v>
      </c>
      <c r="N282" s="227" t="s">
        <v>81</v>
      </c>
      <c r="O282" s="227" t="s">
        <v>56</v>
      </c>
      <c r="P282" s="21" t="s">
        <v>1640</v>
      </c>
      <c r="R282" s="124" t="s">
        <v>1721</v>
      </c>
      <c r="S282" s="124" t="s">
        <v>1722</v>
      </c>
      <c r="T282" s="25">
        <v>42600</v>
      </c>
      <c r="U282" s="26" t="s">
        <v>1639</v>
      </c>
      <c r="V282" s="127" t="s">
        <v>211</v>
      </c>
      <c r="W282" s="205">
        <v>27900000</v>
      </c>
      <c r="X282" s="96"/>
      <c r="Y282" s="92">
        <f t="shared" si="10"/>
        <v>27900000</v>
      </c>
      <c r="Z282" s="92">
        <v>27900000</v>
      </c>
      <c r="AA282" s="168" t="s">
        <v>1723</v>
      </c>
      <c r="AB282" s="136" t="s">
        <v>1724</v>
      </c>
      <c r="AC282" s="136" t="s">
        <v>224</v>
      </c>
      <c r="AD282" s="127" t="s">
        <v>1725</v>
      </c>
      <c r="AE282" s="136" t="s">
        <v>56</v>
      </c>
      <c r="AF282" s="136" t="s">
        <v>56</v>
      </c>
      <c r="AG282" s="136" t="s">
        <v>56</v>
      </c>
      <c r="AH282" s="168" t="s">
        <v>1409</v>
      </c>
      <c r="AI282" s="321">
        <v>42600</v>
      </c>
      <c r="AJ282" s="121">
        <v>42734</v>
      </c>
      <c r="AK282" s="136" t="s">
        <v>1277</v>
      </c>
      <c r="AL282" s="92" t="s">
        <v>240</v>
      </c>
      <c r="AM282" s="164"/>
      <c r="AN282" s="164"/>
      <c r="AO282" s="164"/>
      <c r="AP282" s="164"/>
      <c r="AQ282" s="164"/>
      <c r="AR282" s="164"/>
      <c r="AS282" s="164"/>
      <c r="AT282" s="164"/>
      <c r="AU282" s="164"/>
      <c r="AV282" s="164"/>
      <c r="AW282" s="164"/>
      <c r="AX282" s="164"/>
      <c r="AY282" s="164"/>
      <c r="AZ282" s="164"/>
      <c r="BA282" s="164"/>
      <c r="BB282" s="96"/>
      <c r="BC282" s="96"/>
      <c r="BD282" s="96"/>
      <c r="BE282" s="96"/>
      <c r="BF282" s="96"/>
      <c r="BG282" s="96"/>
      <c r="BH282" s="96"/>
      <c r="BI282" s="96"/>
      <c r="BJ282" s="96"/>
      <c r="BK282" s="96"/>
      <c r="BL282" s="96"/>
      <c r="BM282" s="96"/>
      <c r="BN282" s="96"/>
      <c r="BO282" s="96"/>
      <c r="BP282" s="96"/>
      <c r="BQ282" s="96"/>
      <c r="BR282" s="96"/>
      <c r="BS282" s="96"/>
      <c r="BT282" s="96"/>
      <c r="BU282" s="96"/>
      <c r="BV282" s="96"/>
      <c r="BW282" s="96"/>
      <c r="BX282" s="96"/>
      <c r="BY282" s="96"/>
      <c r="BZ282" s="96"/>
      <c r="CA282" s="96"/>
      <c r="CB282" s="96"/>
      <c r="CC282" s="96"/>
      <c r="CD282" s="96"/>
      <c r="CE282" s="96"/>
      <c r="CF282" s="96"/>
      <c r="CG282" s="96"/>
      <c r="CH282" s="96"/>
      <c r="CI282" s="96"/>
      <c r="CJ282" s="96"/>
      <c r="CK282" s="96"/>
      <c r="CL282" s="96"/>
      <c r="CM282" s="96"/>
      <c r="CN282" s="96"/>
      <c r="CO282" s="96"/>
      <c r="CP282" s="96"/>
      <c r="CQ282" s="96"/>
      <c r="CR282" s="96"/>
      <c r="CS282" s="96"/>
      <c r="CT282" s="96"/>
      <c r="CU282" s="96"/>
      <c r="CV282" s="96"/>
      <c r="CW282" s="96"/>
      <c r="CX282" s="96"/>
      <c r="CY282" s="96"/>
      <c r="CZ282" s="96"/>
      <c r="DA282" s="96"/>
      <c r="DB282" s="96"/>
      <c r="DC282" s="96"/>
      <c r="DD282" s="96"/>
      <c r="DE282" s="96"/>
      <c r="DF282" s="96"/>
      <c r="DG282" s="96"/>
      <c r="DH282" s="96"/>
      <c r="DI282" s="96"/>
      <c r="DJ282" s="96"/>
      <c r="DK282" s="96"/>
      <c r="DL282" s="96"/>
      <c r="DM282" s="96"/>
      <c r="DN282" s="96"/>
      <c r="DO282" s="96"/>
      <c r="DP282" s="96"/>
      <c r="DQ282" s="96"/>
      <c r="DR282" s="96"/>
      <c r="DS282" s="96"/>
      <c r="DT282" s="96"/>
      <c r="DU282" s="96"/>
      <c r="DV282" s="96"/>
      <c r="DW282" s="96"/>
      <c r="DX282" s="96"/>
      <c r="DY282" s="96"/>
      <c r="DZ282" s="96"/>
      <c r="EA282" s="96"/>
      <c r="EB282" s="96"/>
      <c r="EC282" s="96"/>
      <c r="ED282" s="96"/>
      <c r="EE282" s="96"/>
      <c r="EF282" s="96"/>
      <c r="EG282" s="96"/>
      <c r="EH282" s="96"/>
      <c r="EI282" s="96"/>
      <c r="EJ282" s="96"/>
      <c r="EK282" s="96"/>
      <c r="EL282" s="96"/>
      <c r="EM282" s="96"/>
      <c r="EN282" s="96"/>
      <c r="EO282" s="96"/>
    </row>
    <row r="283" spans="1:145" s="41" customFormat="1" ht="81.75" customHeight="1" x14ac:dyDescent="0.25">
      <c r="A283" s="223">
        <v>266</v>
      </c>
      <c r="B283" s="227" t="s">
        <v>816</v>
      </c>
      <c r="C283" s="227">
        <v>80101706</v>
      </c>
      <c r="D283" s="169" t="s">
        <v>1641</v>
      </c>
      <c r="E283" s="227" t="s">
        <v>95</v>
      </c>
      <c r="F283" s="227">
        <v>1</v>
      </c>
      <c r="G283" s="225" t="s">
        <v>167</v>
      </c>
      <c r="H283" s="138">
        <v>4</v>
      </c>
      <c r="I283" s="161" t="s">
        <v>96</v>
      </c>
      <c r="J283" s="157" t="s">
        <v>681</v>
      </c>
      <c r="K283" s="227" t="s">
        <v>108</v>
      </c>
      <c r="L283" s="42">
        <v>27000000</v>
      </c>
      <c r="M283" s="42">
        <v>27000000</v>
      </c>
      <c r="N283" s="227" t="s">
        <v>81</v>
      </c>
      <c r="O283" s="227" t="s">
        <v>56</v>
      </c>
      <c r="P283" s="21" t="s">
        <v>1642</v>
      </c>
      <c r="R283" s="124" t="s">
        <v>1800</v>
      </c>
      <c r="S283" s="163"/>
      <c r="T283" s="96"/>
      <c r="U283" s="96"/>
      <c r="V283" s="96"/>
      <c r="W283" s="205">
        <v>27000000</v>
      </c>
      <c r="X283" s="164"/>
      <c r="Y283" s="219">
        <v>27000000</v>
      </c>
      <c r="Z283" s="219">
        <v>27000000</v>
      </c>
      <c r="AA283" s="164"/>
      <c r="AB283" s="164"/>
      <c r="AC283" s="164"/>
      <c r="AD283" s="164"/>
      <c r="AE283" s="164"/>
      <c r="AF283" s="164"/>
      <c r="AG283" s="164"/>
      <c r="AH283" s="164"/>
      <c r="AI283" s="164"/>
      <c r="AJ283" s="164"/>
      <c r="AK283" s="164"/>
      <c r="AL283" s="164"/>
      <c r="AM283" s="164"/>
      <c r="AN283" s="164"/>
      <c r="AO283" s="164"/>
      <c r="AP283" s="164"/>
      <c r="AQ283" s="164"/>
      <c r="AR283" s="164"/>
      <c r="AS283" s="164"/>
      <c r="AT283" s="164"/>
      <c r="AU283" s="164"/>
      <c r="AV283" s="164"/>
      <c r="AW283" s="164"/>
      <c r="AX283" s="164"/>
      <c r="AY283" s="164"/>
      <c r="AZ283" s="164"/>
      <c r="BA283" s="164"/>
      <c r="BB283" s="96"/>
      <c r="BC283" s="96"/>
      <c r="BD283" s="96"/>
      <c r="BE283" s="96"/>
      <c r="BF283" s="96"/>
      <c r="BG283" s="96"/>
      <c r="BH283" s="96"/>
      <c r="BI283" s="96"/>
      <c r="BJ283" s="96"/>
      <c r="BK283" s="96"/>
      <c r="BL283" s="96"/>
      <c r="BM283" s="96"/>
      <c r="BN283" s="96"/>
      <c r="BO283" s="96"/>
      <c r="BP283" s="96"/>
      <c r="BQ283" s="96"/>
      <c r="BR283" s="96"/>
      <c r="BS283" s="96"/>
      <c r="BT283" s="96"/>
      <c r="BU283" s="96"/>
      <c r="BV283" s="96"/>
      <c r="BW283" s="96"/>
      <c r="BX283" s="96"/>
      <c r="BY283" s="96"/>
      <c r="BZ283" s="96"/>
      <c r="CA283" s="96"/>
      <c r="CB283" s="96"/>
      <c r="CC283" s="96"/>
      <c r="CD283" s="96"/>
      <c r="CE283" s="96"/>
      <c r="CF283" s="96"/>
      <c r="CG283" s="96"/>
      <c r="CH283" s="96"/>
      <c r="CI283" s="96"/>
      <c r="CJ283" s="96"/>
      <c r="CK283" s="96"/>
      <c r="CL283" s="96"/>
      <c r="CM283" s="96"/>
      <c r="CN283" s="96"/>
      <c r="CO283" s="96"/>
      <c r="CP283" s="96"/>
      <c r="CQ283" s="96"/>
      <c r="CR283" s="96"/>
      <c r="CS283" s="96"/>
      <c r="CT283" s="96"/>
      <c r="CU283" s="96"/>
      <c r="CV283" s="96"/>
      <c r="CW283" s="96"/>
      <c r="CX283" s="96"/>
      <c r="CY283" s="96"/>
      <c r="CZ283" s="96"/>
      <c r="DA283" s="96"/>
      <c r="DB283" s="96"/>
      <c r="DC283" s="96"/>
      <c r="DD283" s="96"/>
      <c r="DE283" s="96"/>
      <c r="DF283" s="96"/>
      <c r="DG283" s="96"/>
      <c r="DH283" s="96"/>
      <c r="DI283" s="96"/>
      <c r="DJ283" s="96"/>
      <c r="DK283" s="96"/>
      <c r="DL283" s="96"/>
      <c r="DM283" s="96"/>
      <c r="DN283" s="96"/>
      <c r="DO283" s="96"/>
      <c r="DP283" s="96"/>
      <c r="DQ283" s="96"/>
      <c r="DR283" s="96"/>
      <c r="DS283" s="96"/>
      <c r="DT283" s="96"/>
      <c r="DU283" s="96"/>
      <c r="DV283" s="96"/>
      <c r="DW283" s="96"/>
      <c r="DX283" s="96"/>
      <c r="DY283" s="96"/>
      <c r="DZ283" s="96"/>
      <c r="EA283" s="96"/>
      <c r="EB283" s="96"/>
      <c r="EC283" s="96"/>
      <c r="ED283" s="96"/>
      <c r="EE283" s="96"/>
      <c r="EF283" s="96"/>
      <c r="EG283" s="96"/>
      <c r="EH283" s="96"/>
      <c r="EI283" s="96"/>
      <c r="EJ283" s="96"/>
      <c r="EK283" s="96"/>
      <c r="EL283" s="96"/>
      <c r="EM283" s="96"/>
      <c r="EN283" s="96"/>
      <c r="EO283" s="96"/>
    </row>
    <row r="284" spans="1:145" s="41" customFormat="1" ht="81.75" customHeight="1" x14ac:dyDescent="0.25">
      <c r="A284" s="223">
        <v>267</v>
      </c>
      <c r="B284" s="227" t="s">
        <v>816</v>
      </c>
      <c r="C284" s="227">
        <v>80101706</v>
      </c>
      <c r="D284" s="169" t="s">
        <v>1643</v>
      </c>
      <c r="E284" s="227" t="s">
        <v>95</v>
      </c>
      <c r="F284" s="227">
        <v>1</v>
      </c>
      <c r="G284" s="225" t="s">
        <v>167</v>
      </c>
      <c r="H284" s="138">
        <v>4</v>
      </c>
      <c r="I284" s="161" t="s">
        <v>96</v>
      </c>
      <c r="J284" s="157" t="s">
        <v>681</v>
      </c>
      <c r="K284" s="227" t="s">
        <v>108</v>
      </c>
      <c r="L284" s="42">
        <v>15750000</v>
      </c>
      <c r="M284" s="42">
        <v>15750000</v>
      </c>
      <c r="N284" s="227" t="s">
        <v>81</v>
      </c>
      <c r="O284" s="227" t="s">
        <v>56</v>
      </c>
      <c r="P284" s="21" t="s">
        <v>1642</v>
      </c>
      <c r="R284" s="124"/>
      <c r="S284" s="163"/>
      <c r="T284" s="96"/>
      <c r="U284" s="96"/>
      <c r="V284" s="96"/>
      <c r="W284" s="205"/>
      <c r="X284" s="164"/>
      <c r="Y284" s="219"/>
      <c r="Z284" s="219"/>
      <c r="AA284" s="164"/>
      <c r="AB284" s="164"/>
      <c r="AC284" s="164"/>
      <c r="AD284" s="164"/>
      <c r="AE284" s="164"/>
      <c r="AF284" s="164"/>
      <c r="AG284" s="164"/>
      <c r="AH284" s="164"/>
      <c r="AI284" s="164"/>
      <c r="AJ284" s="164"/>
      <c r="AK284" s="164"/>
      <c r="AL284" s="164"/>
      <c r="AM284" s="164"/>
      <c r="AN284" s="164"/>
      <c r="AO284" s="164"/>
      <c r="AP284" s="164"/>
      <c r="AQ284" s="164"/>
      <c r="AR284" s="164"/>
      <c r="AS284" s="164"/>
      <c r="AT284" s="164"/>
      <c r="AU284" s="164"/>
      <c r="AV284" s="164"/>
      <c r="AW284" s="164"/>
      <c r="AX284" s="164"/>
      <c r="AY284" s="164"/>
      <c r="AZ284" s="164"/>
      <c r="BA284" s="164"/>
      <c r="BB284" s="96"/>
      <c r="BC284" s="96"/>
      <c r="BD284" s="96"/>
      <c r="BE284" s="96"/>
      <c r="BF284" s="96"/>
      <c r="BG284" s="96"/>
      <c r="BH284" s="96"/>
      <c r="BI284" s="96"/>
      <c r="BJ284" s="96"/>
      <c r="BK284" s="96"/>
      <c r="BL284" s="96"/>
      <c r="BM284" s="96"/>
      <c r="BN284" s="96"/>
      <c r="BO284" s="96"/>
      <c r="BP284" s="96"/>
      <c r="BQ284" s="96"/>
      <c r="BR284" s="96"/>
      <c r="BS284" s="96"/>
      <c r="BT284" s="96"/>
      <c r="BU284" s="96"/>
      <c r="BV284" s="96"/>
      <c r="BW284" s="96"/>
      <c r="BX284" s="96"/>
      <c r="BY284" s="96"/>
      <c r="BZ284" s="96"/>
      <c r="CA284" s="96"/>
      <c r="CB284" s="96"/>
      <c r="CC284" s="96"/>
      <c r="CD284" s="96"/>
      <c r="CE284" s="96"/>
      <c r="CF284" s="96"/>
      <c r="CG284" s="96"/>
      <c r="CH284" s="96"/>
      <c r="CI284" s="96"/>
      <c r="CJ284" s="96"/>
      <c r="CK284" s="96"/>
      <c r="CL284" s="96"/>
      <c r="CM284" s="96"/>
      <c r="CN284" s="96"/>
      <c r="CO284" s="96"/>
      <c r="CP284" s="96"/>
      <c r="CQ284" s="96"/>
      <c r="CR284" s="96"/>
      <c r="CS284" s="96"/>
      <c r="CT284" s="96"/>
      <c r="CU284" s="96"/>
      <c r="CV284" s="96"/>
      <c r="CW284" s="96"/>
      <c r="CX284" s="96"/>
      <c r="CY284" s="96"/>
      <c r="CZ284" s="96"/>
      <c r="DA284" s="96"/>
      <c r="DB284" s="96"/>
      <c r="DC284" s="96"/>
      <c r="DD284" s="96"/>
      <c r="DE284" s="96"/>
      <c r="DF284" s="96"/>
      <c r="DG284" s="96"/>
      <c r="DH284" s="96"/>
      <c r="DI284" s="96"/>
      <c r="DJ284" s="96"/>
      <c r="DK284" s="96"/>
      <c r="DL284" s="96"/>
      <c r="DM284" s="96"/>
      <c r="DN284" s="96"/>
      <c r="DO284" s="96"/>
      <c r="DP284" s="96"/>
      <c r="DQ284" s="96"/>
      <c r="DR284" s="96"/>
      <c r="DS284" s="96"/>
      <c r="DT284" s="96"/>
      <c r="DU284" s="96"/>
      <c r="DV284" s="96"/>
      <c r="DW284" s="96"/>
      <c r="DX284" s="96"/>
      <c r="DY284" s="96"/>
      <c r="DZ284" s="96"/>
      <c r="EA284" s="96"/>
      <c r="EB284" s="96"/>
      <c r="EC284" s="96"/>
      <c r="ED284" s="96"/>
      <c r="EE284" s="96"/>
      <c r="EF284" s="96"/>
      <c r="EG284" s="96"/>
      <c r="EH284" s="96"/>
      <c r="EI284" s="96"/>
      <c r="EJ284" s="96"/>
      <c r="EK284" s="96"/>
      <c r="EL284" s="96"/>
      <c r="EM284" s="96"/>
      <c r="EN284" s="96"/>
      <c r="EO284" s="96"/>
    </row>
    <row r="285" spans="1:145" s="41" customFormat="1" ht="129.75" customHeight="1" x14ac:dyDescent="0.25">
      <c r="A285" s="223">
        <v>268</v>
      </c>
      <c r="B285" s="227" t="s">
        <v>816</v>
      </c>
      <c r="C285" s="227">
        <v>80101706</v>
      </c>
      <c r="D285" s="169" t="s">
        <v>1643</v>
      </c>
      <c r="E285" s="227" t="s">
        <v>95</v>
      </c>
      <c r="F285" s="227">
        <v>1</v>
      </c>
      <c r="G285" s="225" t="s">
        <v>167</v>
      </c>
      <c r="H285" s="138">
        <v>4</v>
      </c>
      <c r="I285" s="161" t="s">
        <v>96</v>
      </c>
      <c r="J285" s="157" t="s">
        <v>681</v>
      </c>
      <c r="K285" s="227" t="s">
        <v>108</v>
      </c>
      <c r="L285" s="42">
        <v>10350000</v>
      </c>
      <c r="M285" s="42">
        <v>10350000</v>
      </c>
      <c r="N285" s="227" t="s">
        <v>81</v>
      </c>
      <c r="O285" s="227" t="s">
        <v>56</v>
      </c>
      <c r="P285" s="21" t="s">
        <v>1642</v>
      </c>
      <c r="R285" s="124" t="s">
        <v>1786</v>
      </c>
      <c r="S285" s="124" t="s">
        <v>1787</v>
      </c>
      <c r="T285" s="25">
        <v>42611</v>
      </c>
      <c r="U285" s="26" t="s">
        <v>1788</v>
      </c>
      <c r="V285" s="127" t="s">
        <v>211</v>
      </c>
      <c r="W285" s="205">
        <v>9813000</v>
      </c>
      <c r="X285" s="96"/>
      <c r="Y285" s="92">
        <f t="shared" ref="Y285:Z285" si="11">SUM(W285+X285)</f>
        <v>9813000</v>
      </c>
      <c r="Z285" s="92">
        <f t="shared" si="11"/>
        <v>9813000</v>
      </c>
      <c r="AA285" s="168" t="s">
        <v>1789</v>
      </c>
      <c r="AB285" s="136" t="s">
        <v>1790</v>
      </c>
      <c r="AC285" s="136" t="s">
        <v>224</v>
      </c>
      <c r="AD285" s="127" t="s">
        <v>1791</v>
      </c>
      <c r="AE285" s="136" t="s">
        <v>56</v>
      </c>
      <c r="AF285" s="136" t="s">
        <v>56</v>
      </c>
      <c r="AG285" s="136" t="s">
        <v>56</v>
      </c>
      <c r="AH285" s="168" t="s">
        <v>1409</v>
      </c>
      <c r="AI285" s="321">
        <v>42611</v>
      </c>
      <c r="AJ285" s="121">
        <v>42734</v>
      </c>
      <c r="AK285" s="136" t="s">
        <v>1376</v>
      </c>
      <c r="AL285" s="92" t="s">
        <v>651</v>
      </c>
      <c r="AM285" s="164"/>
      <c r="AN285" s="164"/>
      <c r="AO285" s="164"/>
      <c r="AP285" s="164"/>
      <c r="AQ285" s="164"/>
      <c r="AR285" s="164"/>
      <c r="AS285" s="164"/>
      <c r="AT285" s="164"/>
      <c r="AU285" s="164"/>
      <c r="AV285" s="164"/>
      <c r="AW285" s="164"/>
      <c r="AX285" s="164"/>
      <c r="AY285" s="164"/>
      <c r="AZ285" s="164"/>
      <c r="BA285" s="164"/>
      <c r="BB285" s="96"/>
      <c r="BC285" s="96"/>
      <c r="BD285" s="96"/>
      <c r="BE285" s="96"/>
      <c r="BF285" s="96"/>
      <c r="BG285" s="96"/>
      <c r="BH285" s="96"/>
      <c r="BI285" s="96"/>
      <c r="BJ285" s="96"/>
      <c r="BK285" s="96"/>
      <c r="BL285" s="96"/>
      <c r="BM285" s="96"/>
      <c r="BN285" s="96"/>
      <c r="BO285" s="96"/>
      <c r="BP285" s="96"/>
      <c r="BQ285" s="96"/>
      <c r="BR285" s="96"/>
      <c r="BS285" s="96"/>
      <c r="BT285" s="96"/>
      <c r="BU285" s="96"/>
      <c r="BV285" s="96"/>
      <c r="BW285" s="96"/>
      <c r="BX285" s="96"/>
      <c r="BY285" s="96"/>
      <c r="BZ285" s="96"/>
      <c r="CA285" s="96"/>
      <c r="CB285" s="96"/>
      <c r="CC285" s="96"/>
      <c r="CD285" s="96"/>
      <c r="CE285" s="96"/>
      <c r="CF285" s="96"/>
      <c r="CG285" s="96"/>
      <c r="CH285" s="96"/>
      <c r="CI285" s="96"/>
      <c r="CJ285" s="96"/>
      <c r="CK285" s="96"/>
      <c r="CL285" s="96"/>
      <c r="CM285" s="96"/>
      <c r="CN285" s="96"/>
      <c r="CO285" s="96"/>
      <c r="CP285" s="96"/>
      <c r="CQ285" s="96"/>
      <c r="CR285" s="96"/>
      <c r="CS285" s="96"/>
      <c r="CT285" s="96"/>
      <c r="CU285" s="96"/>
      <c r="CV285" s="96"/>
      <c r="CW285" s="96"/>
      <c r="CX285" s="96"/>
      <c r="CY285" s="96"/>
      <c r="CZ285" s="96"/>
      <c r="DA285" s="96"/>
      <c r="DB285" s="96"/>
      <c r="DC285" s="96"/>
      <c r="DD285" s="96"/>
      <c r="DE285" s="96"/>
      <c r="DF285" s="96"/>
      <c r="DG285" s="96"/>
      <c r="DH285" s="96"/>
      <c r="DI285" s="96"/>
      <c r="DJ285" s="96"/>
      <c r="DK285" s="96"/>
      <c r="DL285" s="96"/>
      <c r="DM285" s="96"/>
      <c r="DN285" s="96"/>
      <c r="DO285" s="96"/>
      <c r="DP285" s="96"/>
      <c r="DQ285" s="96"/>
      <c r="DR285" s="96"/>
      <c r="DS285" s="96"/>
      <c r="DT285" s="96"/>
      <c r="DU285" s="96"/>
      <c r="DV285" s="96"/>
      <c r="DW285" s="96"/>
      <c r="DX285" s="96"/>
      <c r="DY285" s="96"/>
      <c r="DZ285" s="96"/>
      <c r="EA285" s="96"/>
      <c r="EB285" s="96"/>
      <c r="EC285" s="96"/>
      <c r="ED285" s="96"/>
      <c r="EE285" s="96"/>
      <c r="EF285" s="96"/>
      <c r="EG285" s="96"/>
      <c r="EH285" s="96"/>
      <c r="EI285" s="96"/>
      <c r="EJ285" s="96"/>
      <c r="EK285" s="96"/>
      <c r="EL285" s="96"/>
      <c r="EM285" s="96"/>
      <c r="EN285" s="96"/>
      <c r="EO285" s="96"/>
    </row>
    <row r="286" spans="1:145" ht="115.5" customHeight="1" x14ac:dyDescent="0.25">
      <c r="A286" s="223">
        <v>269</v>
      </c>
      <c r="B286" s="227" t="s">
        <v>827</v>
      </c>
      <c r="C286" s="227">
        <v>80101706</v>
      </c>
      <c r="D286" s="169" t="s">
        <v>1013</v>
      </c>
      <c r="E286" s="227" t="s">
        <v>95</v>
      </c>
      <c r="F286" s="227">
        <v>1</v>
      </c>
      <c r="G286" s="225" t="s">
        <v>163</v>
      </c>
      <c r="H286" s="138" t="s">
        <v>1807</v>
      </c>
      <c r="I286" s="161" t="s">
        <v>96</v>
      </c>
      <c r="J286" s="157" t="s">
        <v>681</v>
      </c>
      <c r="K286" s="227" t="s">
        <v>108</v>
      </c>
      <c r="L286" s="42">
        <f>(4000000*3)+1340000</f>
        <v>13340000</v>
      </c>
      <c r="M286" s="42">
        <v>13340000</v>
      </c>
      <c r="N286" s="227" t="s">
        <v>81</v>
      </c>
      <c r="O286" s="227" t="s">
        <v>56</v>
      </c>
      <c r="P286" s="21" t="s">
        <v>1644</v>
      </c>
      <c r="Q286" s="41"/>
      <c r="R286" s="124"/>
      <c r="S286" s="206"/>
      <c r="T286" s="175"/>
      <c r="U286" s="175"/>
      <c r="V286" s="175"/>
      <c r="W286" s="205"/>
      <c r="X286" s="207"/>
      <c r="Y286" s="208"/>
      <c r="Z286" s="208"/>
      <c r="AA286" s="207"/>
      <c r="AB286" s="207"/>
      <c r="AC286" s="207"/>
      <c r="AD286" s="207"/>
      <c r="AE286" s="207"/>
      <c r="AF286" s="207"/>
      <c r="AG286" s="207"/>
      <c r="AH286" s="207"/>
      <c r="AI286" s="207"/>
      <c r="AJ286" s="207"/>
      <c r="AK286" s="207"/>
      <c r="AL286" s="207"/>
      <c r="AM286" s="207"/>
      <c r="AN286" s="207"/>
      <c r="AO286" s="207"/>
      <c r="AP286" s="207"/>
      <c r="AQ286" s="207"/>
      <c r="AR286" s="207"/>
      <c r="AS286" s="207"/>
      <c r="AT286" s="207"/>
      <c r="AU286" s="207"/>
      <c r="AV286" s="207"/>
      <c r="AW286" s="207"/>
      <c r="AX286" s="207"/>
      <c r="AY286" s="207"/>
      <c r="AZ286" s="207"/>
      <c r="BA286" s="207"/>
      <c r="BB286" s="175"/>
      <c r="BC286" s="175"/>
      <c r="BD286" s="175"/>
      <c r="BE286" s="175"/>
      <c r="BF286" s="175"/>
      <c r="BG286" s="175"/>
      <c r="BH286" s="175"/>
      <c r="BI286" s="175"/>
      <c r="BJ286" s="175"/>
      <c r="BK286" s="175"/>
      <c r="BL286" s="175"/>
      <c r="BM286" s="175"/>
      <c r="BN286" s="175"/>
      <c r="BO286" s="175"/>
      <c r="BP286" s="175"/>
      <c r="BQ286" s="175"/>
      <c r="BR286" s="175"/>
      <c r="BS286" s="175"/>
      <c r="BT286" s="175"/>
      <c r="BU286" s="175"/>
      <c r="BV286" s="175"/>
      <c r="BW286" s="175"/>
      <c r="BX286" s="175"/>
      <c r="BY286" s="175"/>
      <c r="BZ286" s="175"/>
      <c r="CA286" s="175"/>
      <c r="CB286" s="175"/>
      <c r="CC286" s="175"/>
      <c r="CD286" s="175"/>
      <c r="CE286" s="175"/>
      <c r="CF286" s="175"/>
      <c r="CG286" s="175"/>
      <c r="CH286" s="175"/>
      <c r="CI286" s="175"/>
      <c r="CJ286" s="175"/>
      <c r="CK286" s="175"/>
      <c r="CL286" s="175"/>
      <c r="CM286" s="175"/>
      <c r="CN286" s="175"/>
      <c r="CO286" s="175"/>
      <c r="CP286" s="175"/>
      <c r="CQ286" s="175"/>
      <c r="CR286" s="175"/>
      <c r="CS286" s="175"/>
      <c r="CT286" s="175"/>
      <c r="CU286" s="175"/>
      <c r="CV286" s="175"/>
      <c r="CW286" s="175"/>
      <c r="CX286" s="175"/>
      <c r="CY286" s="175"/>
      <c r="CZ286" s="175"/>
      <c r="DA286" s="175"/>
      <c r="DB286" s="175"/>
      <c r="DC286" s="175"/>
      <c r="DD286" s="175"/>
      <c r="DE286" s="175"/>
      <c r="DF286" s="175"/>
      <c r="DG286" s="175"/>
      <c r="DH286" s="175"/>
      <c r="DI286" s="175"/>
      <c r="DJ286" s="175"/>
      <c r="DK286" s="175"/>
      <c r="DL286" s="175"/>
      <c r="DM286" s="175"/>
      <c r="DN286" s="175"/>
      <c r="DO286" s="175"/>
      <c r="DP286" s="175"/>
      <c r="DQ286" s="175"/>
      <c r="DR286" s="175"/>
      <c r="DS286" s="175"/>
      <c r="DT286" s="175"/>
      <c r="DU286" s="175"/>
      <c r="DV286" s="175"/>
      <c r="DW286" s="175"/>
      <c r="DX286" s="175"/>
      <c r="DY286" s="175"/>
      <c r="DZ286" s="175"/>
      <c r="EA286" s="175"/>
      <c r="EB286" s="175"/>
      <c r="EC286" s="175"/>
      <c r="ED286" s="175"/>
      <c r="EE286" s="175"/>
      <c r="EF286" s="175"/>
      <c r="EG286" s="175"/>
      <c r="EH286" s="175"/>
      <c r="EI286" s="175"/>
      <c r="EJ286" s="175"/>
      <c r="EK286" s="175"/>
      <c r="EL286" s="175"/>
      <c r="EM286" s="175"/>
      <c r="EN286" s="175"/>
      <c r="EO286" s="175"/>
    </row>
    <row r="287" spans="1:145" ht="102" customHeight="1" x14ac:dyDescent="0.25">
      <c r="A287" s="223">
        <v>270</v>
      </c>
      <c r="B287" s="227" t="s">
        <v>827</v>
      </c>
      <c r="C287" s="227">
        <v>80101706</v>
      </c>
      <c r="D287" s="169" t="s">
        <v>1808</v>
      </c>
      <c r="E287" s="227" t="s">
        <v>95</v>
      </c>
      <c r="F287" s="227">
        <v>1</v>
      </c>
      <c r="G287" s="225" t="s">
        <v>163</v>
      </c>
      <c r="H287" s="138" t="s">
        <v>1807</v>
      </c>
      <c r="I287" s="161" t="s">
        <v>96</v>
      </c>
      <c r="J287" s="157" t="s">
        <v>681</v>
      </c>
      <c r="K287" s="227" t="s">
        <v>108</v>
      </c>
      <c r="L287" s="42">
        <f>3400000*3+907000</f>
        <v>11107000</v>
      </c>
      <c r="M287" s="42">
        <v>11107000</v>
      </c>
      <c r="N287" s="227" t="s">
        <v>81</v>
      </c>
      <c r="O287" s="227" t="s">
        <v>56</v>
      </c>
      <c r="P287" s="21" t="s">
        <v>1644</v>
      </c>
      <c r="Q287" s="41"/>
      <c r="R287" s="124"/>
      <c r="S287" s="206"/>
      <c r="T287" s="175"/>
      <c r="U287" s="175"/>
      <c r="V287" s="175"/>
      <c r="W287" s="205"/>
      <c r="X287" s="207"/>
      <c r="Y287" s="208"/>
      <c r="Z287" s="208"/>
      <c r="AA287" s="207"/>
      <c r="AB287" s="207"/>
      <c r="AC287" s="207"/>
      <c r="AD287" s="207"/>
      <c r="AE287" s="207"/>
      <c r="AF287" s="207"/>
      <c r="AG287" s="207"/>
      <c r="AH287" s="207"/>
      <c r="AI287" s="207"/>
      <c r="AJ287" s="207"/>
      <c r="AK287" s="207"/>
      <c r="AL287" s="207"/>
      <c r="AM287" s="207"/>
      <c r="AN287" s="207"/>
      <c r="AO287" s="207"/>
      <c r="AP287" s="207"/>
      <c r="AQ287" s="207"/>
      <c r="AR287" s="207"/>
      <c r="AS287" s="207"/>
      <c r="AT287" s="207"/>
      <c r="AU287" s="207"/>
      <c r="AV287" s="207"/>
      <c r="AW287" s="207"/>
      <c r="AX287" s="207"/>
      <c r="AY287" s="207"/>
      <c r="AZ287" s="207"/>
      <c r="BA287" s="207"/>
      <c r="BB287" s="175"/>
      <c r="BC287" s="175"/>
      <c r="BD287" s="175"/>
      <c r="BE287" s="175"/>
      <c r="BF287" s="175"/>
      <c r="BG287" s="175"/>
      <c r="BH287" s="175"/>
      <c r="BI287" s="175"/>
      <c r="BJ287" s="175"/>
      <c r="BK287" s="175"/>
      <c r="BL287" s="175"/>
      <c r="BM287" s="175"/>
      <c r="BN287" s="175"/>
      <c r="BO287" s="175"/>
      <c r="BP287" s="175"/>
      <c r="BQ287" s="175"/>
      <c r="BR287" s="175"/>
      <c r="BS287" s="175"/>
      <c r="BT287" s="175"/>
      <c r="BU287" s="175"/>
      <c r="BV287" s="175"/>
      <c r="BW287" s="175"/>
      <c r="BX287" s="175"/>
      <c r="BY287" s="175"/>
      <c r="BZ287" s="175"/>
      <c r="CA287" s="175"/>
      <c r="CB287" s="175"/>
      <c r="CC287" s="175"/>
      <c r="CD287" s="175"/>
      <c r="CE287" s="175"/>
      <c r="CF287" s="175"/>
      <c r="CG287" s="175"/>
      <c r="CH287" s="175"/>
      <c r="CI287" s="175"/>
      <c r="CJ287" s="175"/>
      <c r="CK287" s="175"/>
      <c r="CL287" s="175"/>
      <c r="CM287" s="175"/>
      <c r="CN287" s="175"/>
      <c r="CO287" s="175"/>
      <c r="CP287" s="175"/>
      <c r="CQ287" s="175"/>
      <c r="CR287" s="175"/>
      <c r="CS287" s="175"/>
      <c r="CT287" s="175"/>
      <c r="CU287" s="175"/>
      <c r="CV287" s="175"/>
      <c r="CW287" s="175"/>
      <c r="CX287" s="175"/>
      <c r="CY287" s="175"/>
      <c r="CZ287" s="175"/>
      <c r="DA287" s="175"/>
      <c r="DB287" s="175"/>
      <c r="DC287" s="175"/>
      <c r="DD287" s="175"/>
      <c r="DE287" s="175"/>
      <c r="DF287" s="175"/>
      <c r="DG287" s="175"/>
      <c r="DH287" s="175"/>
      <c r="DI287" s="175"/>
      <c r="DJ287" s="175"/>
      <c r="DK287" s="175"/>
      <c r="DL287" s="175"/>
      <c r="DM287" s="175"/>
      <c r="DN287" s="175"/>
      <c r="DO287" s="175"/>
      <c r="DP287" s="175"/>
      <c r="DQ287" s="175"/>
      <c r="DR287" s="175"/>
      <c r="DS287" s="175"/>
      <c r="DT287" s="175"/>
      <c r="DU287" s="175"/>
      <c r="DV287" s="175"/>
      <c r="DW287" s="175"/>
      <c r="DX287" s="175"/>
      <c r="DY287" s="175"/>
      <c r="DZ287" s="175"/>
      <c r="EA287" s="175"/>
      <c r="EB287" s="175"/>
      <c r="EC287" s="175"/>
      <c r="ED287" s="175"/>
      <c r="EE287" s="175"/>
      <c r="EF287" s="175"/>
      <c r="EG287" s="175"/>
      <c r="EH287" s="175"/>
      <c r="EI287" s="175"/>
      <c r="EJ287" s="175"/>
      <c r="EK287" s="175"/>
      <c r="EL287" s="175"/>
      <c r="EM287" s="175"/>
      <c r="EN287" s="175"/>
      <c r="EO287" s="175"/>
    </row>
    <row r="288" spans="1:145" ht="117" customHeight="1" x14ac:dyDescent="0.25">
      <c r="A288" s="223">
        <v>271</v>
      </c>
      <c r="B288" s="227" t="s">
        <v>827</v>
      </c>
      <c r="C288" s="227">
        <v>80101706</v>
      </c>
      <c r="D288" s="169" t="s">
        <v>1808</v>
      </c>
      <c r="E288" s="227" t="s">
        <v>95</v>
      </c>
      <c r="F288" s="227">
        <v>1</v>
      </c>
      <c r="G288" s="225" t="s">
        <v>163</v>
      </c>
      <c r="H288" s="138" t="s">
        <v>1807</v>
      </c>
      <c r="I288" s="161" t="s">
        <v>96</v>
      </c>
      <c r="J288" s="157" t="s">
        <v>681</v>
      </c>
      <c r="K288" s="227" t="s">
        <v>108</v>
      </c>
      <c r="L288" s="42">
        <f>3400000*3+907000</f>
        <v>11107000</v>
      </c>
      <c r="M288" s="42">
        <v>11107000</v>
      </c>
      <c r="N288" s="227" t="s">
        <v>81</v>
      </c>
      <c r="O288" s="227" t="s">
        <v>56</v>
      </c>
      <c r="P288" s="21" t="s">
        <v>1644</v>
      </c>
      <c r="Q288" s="41"/>
      <c r="R288" s="124"/>
      <c r="S288" s="206"/>
      <c r="T288" s="175"/>
      <c r="U288" s="175"/>
      <c r="V288" s="175"/>
      <c r="W288" s="205"/>
      <c r="X288" s="207"/>
      <c r="Y288" s="208"/>
      <c r="Z288" s="208"/>
      <c r="AA288" s="207"/>
      <c r="AB288" s="207"/>
      <c r="AC288" s="207"/>
      <c r="AD288" s="207"/>
      <c r="AE288" s="207"/>
      <c r="AF288" s="207"/>
      <c r="AG288" s="207"/>
      <c r="AH288" s="207"/>
      <c r="AI288" s="207"/>
      <c r="AJ288" s="207"/>
      <c r="AK288" s="207"/>
      <c r="AL288" s="207"/>
      <c r="AM288" s="207"/>
      <c r="AN288" s="207"/>
      <c r="AO288" s="207"/>
      <c r="AP288" s="207"/>
      <c r="AQ288" s="207"/>
      <c r="AR288" s="207"/>
      <c r="AS288" s="207"/>
      <c r="AT288" s="207"/>
      <c r="AU288" s="207"/>
      <c r="AV288" s="207"/>
      <c r="AW288" s="207"/>
      <c r="AX288" s="207"/>
      <c r="AY288" s="207"/>
      <c r="AZ288" s="207"/>
      <c r="BA288" s="207"/>
      <c r="BB288" s="175"/>
      <c r="BC288" s="175"/>
      <c r="BD288" s="175"/>
      <c r="BE288" s="175"/>
      <c r="BF288" s="175"/>
      <c r="BG288" s="175"/>
      <c r="BH288" s="175"/>
      <c r="BI288" s="175"/>
      <c r="BJ288" s="175"/>
      <c r="BK288" s="175"/>
      <c r="BL288" s="175"/>
      <c r="BM288" s="175"/>
      <c r="BN288" s="175"/>
      <c r="BO288" s="175"/>
      <c r="BP288" s="175"/>
      <c r="BQ288" s="175"/>
      <c r="BR288" s="175"/>
      <c r="BS288" s="175"/>
      <c r="BT288" s="175"/>
      <c r="BU288" s="175"/>
      <c r="BV288" s="175"/>
      <c r="BW288" s="175"/>
      <c r="BX288" s="175"/>
      <c r="BY288" s="175"/>
      <c r="BZ288" s="175"/>
      <c r="CA288" s="175"/>
      <c r="CB288" s="175"/>
      <c r="CC288" s="175"/>
      <c r="CD288" s="175"/>
      <c r="CE288" s="175"/>
      <c r="CF288" s="175"/>
      <c r="CG288" s="175"/>
      <c r="CH288" s="175"/>
      <c r="CI288" s="175"/>
      <c r="CJ288" s="175"/>
      <c r="CK288" s="175"/>
      <c r="CL288" s="175"/>
      <c r="CM288" s="175"/>
      <c r="CN288" s="175"/>
      <c r="CO288" s="175"/>
      <c r="CP288" s="175"/>
      <c r="CQ288" s="175"/>
      <c r="CR288" s="175"/>
      <c r="CS288" s="175"/>
      <c r="CT288" s="175"/>
      <c r="CU288" s="175"/>
      <c r="CV288" s="175"/>
      <c r="CW288" s="175"/>
      <c r="CX288" s="175"/>
      <c r="CY288" s="175"/>
      <c r="CZ288" s="175"/>
      <c r="DA288" s="175"/>
      <c r="DB288" s="175"/>
      <c r="DC288" s="175"/>
      <c r="DD288" s="175"/>
      <c r="DE288" s="175"/>
      <c r="DF288" s="175"/>
      <c r="DG288" s="175"/>
      <c r="DH288" s="175"/>
      <c r="DI288" s="175"/>
      <c r="DJ288" s="175"/>
      <c r="DK288" s="175"/>
      <c r="DL288" s="175"/>
      <c r="DM288" s="175"/>
      <c r="DN288" s="175"/>
      <c r="DO288" s="175"/>
      <c r="DP288" s="175"/>
      <c r="DQ288" s="175"/>
      <c r="DR288" s="175"/>
      <c r="DS288" s="175"/>
      <c r="DT288" s="175"/>
      <c r="DU288" s="175"/>
      <c r="DV288" s="175"/>
      <c r="DW288" s="175"/>
      <c r="DX288" s="175"/>
      <c r="DY288" s="175"/>
      <c r="DZ288" s="175"/>
      <c r="EA288" s="175"/>
      <c r="EB288" s="175"/>
      <c r="EC288" s="175"/>
      <c r="ED288" s="175"/>
      <c r="EE288" s="175"/>
      <c r="EF288" s="175"/>
      <c r="EG288" s="175"/>
      <c r="EH288" s="175"/>
      <c r="EI288" s="175"/>
      <c r="EJ288" s="175"/>
      <c r="EK288" s="175"/>
      <c r="EL288" s="175"/>
      <c r="EM288" s="175"/>
      <c r="EN288" s="175"/>
      <c r="EO288" s="175"/>
    </row>
    <row r="289" spans="1:145" s="41" customFormat="1" ht="96.75" customHeight="1" x14ac:dyDescent="0.25">
      <c r="A289" s="223">
        <v>272</v>
      </c>
      <c r="B289" s="227" t="s">
        <v>831</v>
      </c>
      <c r="C289" s="227">
        <v>80101706</v>
      </c>
      <c r="D289" s="169" t="s">
        <v>1645</v>
      </c>
      <c r="E289" s="227" t="s">
        <v>95</v>
      </c>
      <c r="F289" s="227">
        <v>1</v>
      </c>
      <c r="G289" s="225" t="s">
        <v>167</v>
      </c>
      <c r="H289" s="138">
        <v>4</v>
      </c>
      <c r="I289" s="161" t="s">
        <v>96</v>
      </c>
      <c r="J289" s="157" t="s">
        <v>681</v>
      </c>
      <c r="K289" s="227" t="s">
        <v>108</v>
      </c>
      <c r="L289" s="42">
        <v>14850000</v>
      </c>
      <c r="M289" s="42">
        <v>14850000</v>
      </c>
      <c r="N289" s="227" t="s">
        <v>81</v>
      </c>
      <c r="O289" s="227" t="s">
        <v>56</v>
      </c>
      <c r="P289" s="21" t="s">
        <v>1646</v>
      </c>
      <c r="R289" s="124"/>
      <c r="S289" s="163"/>
      <c r="T289" s="96"/>
      <c r="U289" s="96"/>
      <c r="V289" s="96"/>
      <c r="W289" s="205"/>
      <c r="X289" s="164"/>
      <c r="Y289" s="219"/>
      <c r="Z289" s="219"/>
      <c r="AA289" s="164"/>
      <c r="AB289" s="164"/>
      <c r="AC289" s="164"/>
      <c r="AD289" s="164"/>
      <c r="AE289" s="164"/>
      <c r="AF289" s="164"/>
      <c r="AG289" s="164"/>
      <c r="AH289" s="164"/>
      <c r="AI289" s="164"/>
      <c r="AJ289" s="164"/>
      <c r="AK289" s="164"/>
      <c r="AL289" s="164"/>
      <c r="AM289" s="164"/>
      <c r="AN289" s="164"/>
      <c r="AO289" s="164"/>
      <c r="AP289" s="164"/>
      <c r="AQ289" s="164"/>
      <c r="AR289" s="164"/>
      <c r="AS289" s="164"/>
      <c r="AT289" s="164"/>
      <c r="AU289" s="164"/>
      <c r="AV289" s="164"/>
      <c r="AW289" s="164"/>
      <c r="AX289" s="164"/>
      <c r="AY289" s="164"/>
      <c r="AZ289" s="164"/>
      <c r="BA289" s="164"/>
      <c r="BB289" s="96"/>
      <c r="BC289" s="96"/>
      <c r="BD289" s="96"/>
      <c r="BE289" s="96"/>
      <c r="BF289" s="96"/>
      <c r="BG289" s="96"/>
      <c r="BH289" s="96"/>
      <c r="BI289" s="96"/>
      <c r="BJ289" s="96"/>
      <c r="BK289" s="96"/>
      <c r="BL289" s="96"/>
      <c r="BM289" s="96"/>
      <c r="BN289" s="96"/>
      <c r="BO289" s="96"/>
      <c r="BP289" s="96"/>
      <c r="BQ289" s="96"/>
      <c r="BR289" s="96"/>
      <c r="BS289" s="96"/>
      <c r="BT289" s="96"/>
      <c r="BU289" s="96"/>
      <c r="BV289" s="96"/>
      <c r="BW289" s="96"/>
      <c r="BX289" s="96"/>
      <c r="BY289" s="96"/>
      <c r="BZ289" s="96"/>
      <c r="CA289" s="96"/>
      <c r="CB289" s="96"/>
      <c r="CC289" s="96"/>
      <c r="CD289" s="96"/>
      <c r="CE289" s="96"/>
      <c r="CF289" s="96"/>
      <c r="CG289" s="96"/>
      <c r="CH289" s="96"/>
      <c r="CI289" s="96"/>
      <c r="CJ289" s="96"/>
      <c r="CK289" s="96"/>
      <c r="CL289" s="96"/>
      <c r="CM289" s="96"/>
      <c r="CN289" s="96"/>
      <c r="CO289" s="96"/>
      <c r="CP289" s="96"/>
      <c r="CQ289" s="96"/>
      <c r="CR289" s="96"/>
      <c r="CS289" s="96"/>
      <c r="CT289" s="96"/>
      <c r="CU289" s="96"/>
      <c r="CV289" s="96"/>
      <c r="CW289" s="96"/>
      <c r="CX289" s="96"/>
      <c r="CY289" s="96"/>
      <c r="CZ289" s="96"/>
      <c r="DA289" s="96"/>
      <c r="DB289" s="96"/>
      <c r="DC289" s="96"/>
      <c r="DD289" s="96"/>
      <c r="DE289" s="96"/>
      <c r="DF289" s="96"/>
      <c r="DG289" s="96"/>
      <c r="DH289" s="96"/>
      <c r="DI289" s="96"/>
      <c r="DJ289" s="96"/>
      <c r="DK289" s="96"/>
      <c r="DL289" s="96"/>
      <c r="DM289" s="96"/>
      <c r="DN289" s="96"/>
      <c r="DO289" s="96"/>
      <c r="DP289" s="96"/>
      <c r="DQ289" s="96"/>
      <c r="DR289" s="96"/>
      <c r="DS289" s="96"/>
      <c r="DT289" s="96"/>
      <c r="DU289" s="96"/>
      <c r="DV289" s="96"/>
      <c r="DW289" s="96"/>
      <c r="DX289" s="96"/>
      <c r="DY289" s="96"/>
      <c r="DZ289" s="96"/>
      <c r="EA289" s="96"/>
      <c r="EB289" s="96"/>
      <c r="EC289" s="96"/>
      <c r="ED289" s="96"/>
      <c r="EE289" s="96"/>
      <c r="EF289" s="96"/>
      <c r="EG289" s="96"/>
      <c r="EH289" s="96"/>
      <c r="EI289" s="96"/>
      <c r="EJ289" s="96"/>
      <c r="EK289" s="96"/>
      <c r="EL289" s="96"/>
      <c r="EM289" s="96"/>
      <c r="EN289" s="96"/>
      <c r="EO289" s="96"/>
    </row>
    <row r="290" spans="1:145" s="41" customFormat="1" ht="94.5" customHeight="1" x14ac:dyDescent="0.25">
      <c r="A290" s="223">
        <v>273</v>
      </c>
      <c r="B290" s="227" t="s">
        <v>831</v>
      </c>
      <c r="C290" s="227">
        <v>80101706</v>
      </c>
      <c r="D290" s="169" t="s">
        <v>1647</v>
      </c>
      <c r="E290" s="227" t="s">
        <v>95</v>
      </c>
      <c r="F290" s="227">
        <v>1</v>
      </c>
      <c r="G290" s="225" t="s">
        <v>167</v>
      </c>
      <c r="H290" s="138">
        <v>4</v>
      </c>
      <c r="I290" s="161" t="s">
        <v>96</v>
      </c>
      <c r="J290" s="157" t="s">
        <v>681</v>
      </c>
      <c r="K290" s="227" t="s">
        <v>108</v>
      </c>
      <c r="L290" s="42">
        <v>20250000</v>
      </c>
      <c r="M290" s="42">
        <v>20250000</v>
      </c>
      <c r="N290" s="227" t="s">
        <v>81</v>
      </c>
      <c r="O290" s="227" t="s">
        <v>56</v>
      </c>
      <c r="P290" s="21" t="s">
        <v>1646</v>
      </c>
      <c r="R290" s="96"/>
      <c r="S290" s="163"/>
      <c r="T290" s="96"/>
      <c r="U290" s="96"/>
      <c r="V290" s="96"/>
      <c r="W290" s="205"/>
      <c r="X290" s="96"/>
      <c r="Y290" s="92"/>
      <c r="Z290" s="92"/>
      <c r="AA290" s="96"/>
      <c r="AB290" s="96"/>
      <c r="AC290" s="96"/>
      <c r="AD290" s="96"/>
      <c r="AE290" s="96"/>
      <c r="AF290" s="96"/>
      <c r="AG290" s="96"/>
      <c r="AH290" s="96"/>
      <c r="AI290" s="96"/>
      <c r="AJ290" s="96"/>
      <c r="AK290" s="96"/>
      <c r="AL290" s="96"/>
      <c r="AM290" s="96"/>
      <c r="AN290" s="96"/>
      <c r="AO290" s="96"/>
      <c r="AP290" s="96"/>
      <c r="AQ290" s="96"/>
      <c r="AR290" s="96"/>
      <c r="AS290" s="96"/>
      <c r="AT290" s="96"/>
      <c r="AU290" s="96"/>
      <c r="AV290" s="96"/>
      <c r="AW290" s="96"/>
      <c r="AX290" s="96"/>
      <c r="AY290" s="96"/>
      <c r="AZ290" s="96"/>
      <c r="BA290" s="96"/>
      <c r="BB290" s="96"/>
      <c r="BC290" s="96"/>
      <c r="BD290" s="96"/>
      <c r="BE290" s="96"/>
      <c r="BF290" s="96"/>
      <c r="BG290" s="96"/>
      <c r="BH290" s="96"/>
      <c r="BI290" s="96"/>
      <c r="BJ290" s="96"/>
      <c r="BK290" s="96"/>
      <c r="BL290" s="96"/>
      <c r="BM290" s="96"/>
      <c r="BN290" s="96"/>
      <c r="BO290" s="96"/>
      <c r="BP290" s="96"/>
      <c r="BQ290" s="96"/>
      <c r="BR290" s="96"/>
      <c r="BS290" s="96"/>
      <c r="BT290" s="96"/>
      <c r="BU290" s="96"/>
      <c r="BV290" s="96"/>
      <c r="BW290" s="96"/>
      <c r="BX290" s="96"/>
      <c r="BY290" s="96"/>
      <c r="BZ290" s="96"/>
      <c r="CA290" s="96"/>
      <c r="CB290" s="96"/>
      <c r="CC290" s="96"/>
      <c r="CD290" s="96"/>
      <c r="CE290" s="96"/>
      <c r="CF290" s="96"/>
      <c r="CG290" s="96"/>
      <c r="CH290" s="96"/>
      <c r="CI290" s="96"/>
      <c r="CJ290" s="96"/>
      <c r="CK290" s="96"/>
      <c r="CL290" s="96"/>
      <c r="CM290" s="96"/>
      <c r="CN290" s="96"/>
      <c r="CO290" s="96"/>
      <c r="CP290" s="96"/>
      <c r="CQ290" s="96"/>
      <c r="CR290" s="96"/>
      <c r="CS290" s="96"/>
      <c r="CT290" s="96"/>
      <c r="CU290" s="96"/>
      <c r="CV290" s="96"/>
      <c r="CW290" s="96"/>
      <c r="CX290" s="96"/>
      <c r="CY290" s="96"/>
      <c r="CZ290" s="96"/>
      <c r="DA290" s="96"/>
      <c r="DB290" s="96"/>
      <c r="DC290" s="96"/>
      <c r="DD290" s="96"/>
      <c r="DE290" s="96"/>
      <c r="DF290" s="96"/>
      <c r="DG290" s="96"/>
      <c r="DH290" s="96"/>
      <c r="DI290" s="96"/>
      <c r="DJ290" s="96"/>
      <c r="DK290" s="96"/>
      <c r="DL290" s="96"/>
      <c r="DM290" s="96"/>
      <c r="DN290" s="96"/>
      <c r="DO290" s="96"/>
      <c r="DP290" s="96"/>
      <c r="DQ290" s="96"/>
      <c r="DR290" s="96"/>
      <c r="DS290" s="96"/>
      <c r="DT290" s="96"/>
      <c r="DU290" s="96"/>
      <c r="DV290" s="96"/>
      <c r="DW290" s="96"/>
      <c r="DX290" s="96"/>
      <c r="DY290" s="96"/>
      <c r="DZ290" s="96"/>
      <c r="EA290" s="96"/>
      <c r="EB290" s="96"/>
      <c r="EC290" s="96"/>
      <c r="ED290" s="96"/>
      <c r="EE290" s="96"/>
      <c r="EF290" s="96"/>
      <c r="EG290" s="96"/>
      <c r="EH290" s="96"/>
      <c r="EI290" s="96"/>
      <c r="EJ290" s="96"/>
      <c r="EK290" s="96"/>
      <c r="EL290" s="96"/>
      <c r="EM290" s="96"/>
      <c r="EN290" s="96"/>
      <c r="EO290" s="96"/>
    </row>
    <row r="291" spans="1:145" s="41" customFormat="1" ht="75.75" customHeight="1" x14ac:dyDescent="0.25">
      <c r="A291" s="223">
        <v>274</v>
      </c>
      <c r="B291" s="227" t="s">
        <v>826</v>
      </c>
      <c r="C291" s="227">
        <v>204415</v>
      </c>
      <c r="D291" s="114" t="s">
        <v>657</v>
      </c>
      <c r="E291" s="227" t="s">
        <v>76</v>
      </c>
      <c r="F291" s="227">
        <v>1</v>
      </c>
      <c r="G291" s="225" t="s">
        <v>167</v>
      </c>
      <c r="H291" s="227" t="s">
        <v>440</v>
      </c>
      <c r="I291" s="227" t="s">
        <v>96</v>
      </c>
      <c r="J291" s="227" t="s">
        <v>65</v>
      </c>
      <c r="K291" s="227" t="s">
        <v>55</v>
      </c>
      <c r="L291" s="42">
        <v>700000</v>
      </c>
      <c r="M291" s="185">
        <v>700000</v>
      </c>
      <c r="N291" s="227" t="s">
        <v>81</v>
      </c>
      <c r="O291" s="227" t="s">
        <v>56</v>
      </c>
      <c r="P291" s="44" t="s">
        <v>656</v>
      </c>
      <c r="R291" s="419"/>
      <c r="S291" s="605"/>
      <c r="T291" s="419"/>
      <c r="U291" s="419"/>
      <c r="V291" s="419"/>
      <c r="W291" s="419"/>
      <c r="X291" s="419"/>
      <c r="Y291" s="218"/>
      <c r="Z291" s="218"/>
      <c r="AA291" s="419"/>
      <c r="AB291" s="419"/>
      <c r="AC291" s="419"/>
      <c r="AD291" s="419"/>
      <c r="AE291" s="419"/>
      <c r="AF291" s="419"/>
      <c r="AG291" s="419"/>
      <c r="AH291" s="419"/>
      <c r="AI291" s="419"/>
      <c r="AJ291" s="419"/>
      <c r="AK291" s="419"/>
      <c r="AL291" s="419"/>
      <c r="AM291" s="419"/>
      <c r="AN291" s="419"/>
      <c r="AO291" s="419"/>
      <c r="AP291" s="419"/>
      <c r="AQ291" s="419"/>
      <c r="AR291" s="419"/>
      <c r="AS291" s="419"/>
      <c r="AT291" s="419"/>
      <c r="AU291" s="419"/>
      <c r="AV291" s="419"/>
      <c r="AW291" s="419"/>
      <c r="AX291" s="419"/>
      <c r="AY291" s="419"/>
      <c r="AZ291" s="419"/>
      <c r="BA291" s="419"/>
      <c r="BB291" s="96"/>
      <c r="BC291" s="96"/>
      <c r="BD291" s="96"/>
      <c r="BE291" s="96"/>
      <c r="BF291" s="96"/>
      <c r="BG291" s="96"/>
      <c r="BH291" s="96"/>
      <c r="BI291" s="96"/>
      <c r="BJ291" s="96"/>
      <c r="BK291" s="96"/>
      <c r="BL291" s="96"/>
      <c r="BM291" s="96"/>
      <c r="BN291" s="96"/>
      <c r="BO291" s="96"/>
      <c r="BP291" s="96"/>
      <c r="BQ291" s="96"/>
      <c r="BR291" s="96"/>
      <c r="BS291" s="96"/>
      <c r="BT291" s="96"/>
      <c r="BU291" s="96"/>
      <c r="BV291" s="96"/>
      <c r="BW291" s="96"/>
      <c r="BX291" s="96"/>
      <c r="BY291" s="96"/>
      <c r="BZ291" s="96"/>
      <c r="CA291" s="96"/>
      <c r="CB291" s="96"/>
      <c r="CC291" s="96"/>
      <c r="CD291" s="96"/>
      <c r="CE291" s="96"/>
      <c r="CF291" s="96"/>
      <c r="CG291" s="96"/>
      <c r="CH291" s="96"/>
      <c r="CI291" s="96"/>
      <c r="CJ291" s="96"/>
      <c r="CK291" s="96"/>
      <c r="CL291" s="96"/>
      <c r="CM291" s="96"/>
      <c r="CN291" s="96"/>
      <c r="CO291" s="96"/>
      <c r="CP291" s="96"/>
      <c r="CQ291" s="96"/>
      <c r="CR291" s="96"/>
      <c r="CS291" s="96"/>
      <c r="CT291" s="96"/>
      <c r="CU291" s="96"/>
      <c r="CV291" s="96"/>
      <c r="CW291" s="96"/>
      <c r="CX291" s="96"/>
      <c r="CY291" s="96"/>
      <c r="CZ291" s="96"/>
      <c r="DA291" s="96"/>
      <c r="DB291" s="96"/>
      <c r="DC291" s="96"/>
      <c r="DD291" s="96"/>
      <c r="DE291" s="96"/>
      <c r="DF291" s="96"/>
      <c r="DG291" s="96"/>
      <c r="DH291" s="96"/>
      <c r="DI291" s="96"/>
      <c r="DJ291" s="96"/>
      <c r="DK291" s="96"/>
      <c r="DL291" s="96"/>
      <c r="DM291" s="96"/>
      <c r="DN291" s="96"/>
      <c r="DO291" s="96"/>
      <c r="DP291" s="96"/>
      <c r="DQ291" s="96"/>
      <c r="DR291" s="96"/>
      <c r="DS291" s="96"/>
      <c r="DT291" s="96"/>
      <c r="DU291" s="96"/>
      <c r="DV291" s="96"/>
      <c r="DW291" s="96"/>
      <c r="DX291" s="96"/>
      <c r="DY291" s="96"/>
      <c r="DZ291" s="96"/>
      <c r="EA291" s="96"/>
      <c r="EB291" s="96"/>
      <c r="EC291" s="96"/>
      <c r="ED291" s="96"/>
      <c r="EE291" s="96"/>
      <c r="EF291" s="96"/>
      <c r="EG291" s="96"/>
      <c r="EH291" s="96"/>
      <c r="EI291" s="96"/>
      <c r="EJ291" s="96"/>
      <c r="EK291" s="96"/>
      <c r="EL291" s="96"/>
      <c r="EM291" s="96"/>
      <c r="EN291" s="96"/>
      <c r="EO291" s="96"/>
    </row>
    <row r="292" spans="1:145" s="41" customFormat="1" ht="75.75" customHeight="1" x14ac:dyDescent="0.25">
      <c r="A292" s="223">
        <v>275</v>
      </c>
      <c r="B292" s="227" t="s">
        <v>1728</v>
      </c>
      <c r="C292" s="227">
        <v>27110000</v>
      </c>
      <c r="D292" s="186" t="s">
        <v>1792</v>
      </c>
      <c r="E292" s="227" t="s">
        <v>1729</v>
      </c>
      <c r="F292" s="227">
        <v>1</v>
      </c>
      <c r="G292" s="225" t="s">
        <v>167</v>
      </c>
      <c r="H292" s="227" t="s">
        <v>440</v>
      </c>
      <c r="I292" s="227" t="s">
        <v>1556</v>
      </c>
      <c r="J292" s="227" t="s">
        <v>1730</v>
      </c>
      <c r="K292" s="227" t="s">
        <v>55</v>
      </c>
      <c r="L292" s="42">
        <v>1000000</v>
      </c>
      <c r="M292" s="185">
        <v>1000000</v>
      </c>
      <c r="N292" s="227" t="s">
        <v>81</v>
      </c>
      <c r="O292" s="227" t="s">
        <v>56</v>
      </c>
      <c r="P292" s="22" t="s">
        <v>82</v>
      </c>
      <c r="R292" s="419"/>
      <c r="S292" s="605"/>
      <c r="T292" s="419"/>
      <c r="U292" s="419"/>
      <c r="V292" s="419"/>
      <c r="W292" s="419"/>
      <c r="X292" s="419"/>
      <c r="Y292" s="218"/>
      <c r="Z292" s="218"/>
      <c r="AA292" s="419"/>
      <c r="AB292" s="419"/>
      <c r="AC292" s="419"/>
      <c r="AD292" s="419"/>
      <c r="AE292" s="419"/>
      <c r="AF292" s="419"/>
      <c r="AG292" s="419"/>
      <c r="AH292" s="419"/>
      <c r="AI292" s="419"/>
      <c r="AJ292" s="419"/>
      <c r="AK292" s="419"/>
      <c r="AL292" s="419"/>
      <c r="AM292" s="419"/>
      <c r="AN292" s="419"/>
      <c r="AO292" s="419"/>
      <c r="AP292" s="419"/>
      <c r="AQ292" s="419"/>
      <c r="AR292" s="419"/>
      <c r="AS292" s="419"/>
      <c r="AT292" s="419"/>
      <c r="AU292" s="419"/>
      <c r="AV292" s="419"/>
      <c r="AW292" s="419"/>
      <c r="AX292" s="419"/>
      <c r="AY292" s="419"/>
      <c r="AZ292" s="419"/>
      <c r="BA292" s="419"/>
      <c r="BB292" s="96"/>
      <c r="BC292" s="96"/>
      <c r="BD292" s="96"/>
      <c r="BE292" s="96"/>
      <c r="BF292" s="96"/>
      <c r="BG292" s="96"/>
      <c r="BH292" s="96"/>
      <c r="BI292" s="96"/>
      <c r="BJ292" s="96"/>
      <c r="BK292" s="96"/>
      <c r="BL292" s="96"/>
      <c r="BM292" s="96"/>
      <c r="BN292" s="96"/>
      <c r="BO292" s="96"/>
      <c r="BP292" s="96"/>
      <c r="BQ292" s="96"/>
      <c r="BR292" s="96"/>
      <c r="BS292" s="96"/>
      <c r="BT292" s="96"/>
      <c r="BU292" s="96"/>
      <c r="BV292" s="96"/>
      <c r="BW292" s="96"/>
      <c r="BX292" s="96"/>
      <c r="BY292" s="96"/>
      <c r="BZ292" s="96"/>
      <c r="CA292" s="96"/>
      <c r="CB292" s="96"/>
      <c r="CC292" s="96"/>
      <c r="CD292" s="96"/>
      <c r="CE292" s="96"/>
      <c r="CF292" s="96"/>
      <c r="CG292" s="96"/>
      <c r="CH292" s="96"/>
      <c r="CI292" s="96"/>
      <c r="CJ292" s="96"/>
      <c r="CK292" s="96"/>
      <c r="CL292" s="96"/>
      <c r="CM292" s="96"/>
      <c r="CN292" s="96"/>
      <c r="CO292" s="96"/>
      <c r="CP292" s="96"/>
      <c r="CQ292" s="96"/>
      <c r="CR292" s="96"/>
      <c r="CS292" s="96"/>
      <c r="CT292" s="96"/>
      <c r="CU292" s="96"/>
      <c r="CV292" s="96"/>
      <c r="CW292" s="96"/>
      <c r="CX292" s="96"/>
      <c r="CY292" s="96"/>
      <c r="CZ292" s="96"/>
      <c r="DA292" s="96"/>
      <c r="DB292" s="96"/>
      <c r="DC292" s="96"/>
      <c r="DD292" s="96"/>
      <c r="DE292" s="96"/>
      <c r="DF292" s="96"/>
      <c r="DG292" s="96"/>
      <c r="DH292" s="96"/>
      <c r="DI292" s="96"/>
      <c r="DJ292" s="96"/>
      <c r="DK292" s="96"/>
      <c r="DL292" s="96"/>
      <c r="DM292" s="96"/>
      <c r="DN292" s="96"/>
      <c r="DO292" s="96"/>
      <c r="DP292" s="96"/>
      <c r="DQ292" s="96"/>
      <c r="DR292" s="96"/>
      <c r="DS292" s="96"/>
      <c r="DT292" s="96"/>
      <c r="DU292" s="96"/>
      <c r="DV292" s="96"/>
      <c r="DW292" s="96"/>
      <c r="DX292" s="96"/>
      <c r="DY292" s="96"/>
      <c r="DZ292" s="96"/>
      <c r="EA292" s="96"/>
      <c r="EB292" s="96"/>
      <c r="EC292" s="96"/>
      <c r="ED292" s="96"/>
      <c r="EE292" s="96"/>
      <c r="EF292" s="96"/>
      <c r="EG292" s="96"/>
      <c r="EH292" s="96"/>
      <c r="EI292" s="96"/>
      <c r="EJ292" s="96"/>
      <c r="EK292" s="96"/>
      <c r="EL292" s="96"/>
      <c r="EM292" s="96"/>
      <c r="EN292" s="96"/>
      <c r="EO292" s="96"/>
    </row>
    <row r="293" spans="1:145" s="41" customFormat="1" ht="111" customHeight="1" x14ac:dyDescent="0.25">
      <c r="A293" s="223">
        <v>276</v>
      </c>
      <c r="B293" s="227" t="s">
        <v>1739</v>
      </c>
      <c r="C293" s="227">
        <v>80101706</v>
      </c>
      <c r="D293" s="186" t="s">
        <v>1733</v>
      </c>
      <c r="E293" s="227" t="s">
        <v>95</v>
      </c>
      <c r="F293" s="227">
        <v>1</v>
      </c>
      <c r="G293" s="225" t="s">
        <v>167</v>
      </c>
      <c r="H293" s="138">
        <v>4</v>
      </c>
      <c r="I293" s="161" t="s">
        <v>96</v>
      </c>
      <c r="J293" s="157" t="s">
        <v>681</v>
      </c>
      <c r="K293" s="227" t="s">
        <v>108</v>
      </c>
      <c r="L293" s="42">
        <v>15435000</v>
      </c>
      <c r="M293" s="185">
        <v>15435000</v>
      </c>
      <c r="N293" s="227" t="s">
        <v>81</v>
      </c>
      <c r="O293" s="227" t="s">
        <v>56</v>
      </c>
      <c r="P293" s="21" t="s">
        <v>1735</v>
      </c>
      <c r="R293" s="124" t="s">
        <v>1793</v>
      </c>
      <c r="S293" s="124" t="s">
        <v>1794</v>
      </c>
      <c r="T293" s="25">
        <v>42611</v>
      </c>
      <c r="U293" s="26" t="s">
        <v>1733</v>
      </c>
      <c r="V293" s="127" t="s">
        <v>211</v>
      </c>
      <c r="W293" s="205">
        <v>15435000</v>
      </c>
      <c r="X293" s="96"/>
      <c r="Y293" s="92">
        <f t="shared" ref="Y293:Z293" si="12">SUM(W293+X293)</f>
        <v>15435000</v>
      </c>
      <c r="Z293" s="92">
        <f t="shared" si="12"/>
        <v>15435000</v>
      </c>
      <c r="AA293" s="168" t="s">
        <v>1795</v>
      </c>
      <c r="AB293" s="136" t="s">
        <v>1796</v>
      </c>
      <c r="AC293" s="136" t="s">
        <v>224</v>
      </c>
      <c r="AD293" s="127" t="s">
        <v>1797</v>
      </c>
      <c r="AE293" s="136" t="s">
        <v>56</v>
      </c>
      <c r="AF293" s="136" t="s">
        <v>56</v>
      </c>
      <c r="AG293" s="136" t="s">
        <v>56</v>
      </c>
      <c r="AH293" s="168" t="s">
        <v>1409</v>
      </c>
      <c r="AI293" s="321">
        <v>42611</v>
      </c>
      <c r="AJ293" s="121">
        <v>42734</v>
      </c>
      <c r="AK293" s="136" t="s">
        <v>388</v>
      </c>
      <c r="AL293" s="92" t="s">
        <v>240</v>
      </c>
      <c r="AM293" s="419"/>
      <c r="AN293" s="419"/>
      <c r="AO293" s="419"/>
      <c r="AP293" s="419"/>
      <c r="AQ293" s="419"/>
      <c r="AR293" s="419"/>
      <c r="AS293" s="419"/>
      <c r="AT293" s="419"/>
      <c r="AU293" s="419"/>
      <c r="AV293" s="419"/>
      <c r="AW293" s="419"/>
      <c r="AX293" s="419"/>
      <c r="AY293" s="419"/>
      <c r="AZ293" s="419"/>
      <c r="BA293" s="419"/>
      <c r="BB293" s="96"/>
      <c r="BC293" s="96"/>
      <c r="BD293" s="96"/>
      <c r="BE293" s="96"/>
      <c r="BF293" s="96"/>
      <c r="BG293" s="96"/>
      <c r="BH293" s="96"/>
      <c r="BI293" s="96"/>
      <c r="BJ293" s="96"/>
      <c r="BK293" s="96"/>
      <c r="BL293" s="96"/>
      <c r="BM293" s="96"/>
      <c r="BN293" s="96"/>
      <c r="BO293" s="96"/>
      <c r="BP293" s="96"/>
      <c r="BQ293" s="96"/>
      <c r="BR293" s="96"/>
      <c r="BS293" s="96"/>
      <c r="BT293" s="96"/>
      <c r="BU293" s="96"/>
      <c r="BV293" s="96"/>
      <c r="BW293" s="96"/>
      <c r="BX293" s="96"/>
      <c r="BY293" s="96"/>
      <c r="BZ293" s="96"/>
      <c r="CA293" s="96"/>
      <c r="CB293" s="96"/>
      <c r="CC293" s="96"/>
      <c r="CD293" s="96"/>
      <c r="CE293" s="96"/>
      <c r="CF293" s="96"/>
      <c r="CG293" s="96"/>
      <c r="CH293" s="96"/>
      <c r="CI293" s="96"/>
      <c r="CJ293" s="96"/>
      <c r="CK293" s="96"/>
      <c r="CL293" s="96"/>
      <c r="CM293" s="96"/>
      <c r="CN293" s="96"/>
      <c r="CO293" s="96"/>
      <c r="CP293" s="96"/>
      <c r="CQ293" s="96"/>
      <c r="CR293" s="96"/>
      <c r="CS293" s="96"/>
      <c r="CT293" s="96"/>
      <c r="CU293" s="96"/>
      <c r="CV293" s="96"/>
      <c r="CW293" s="96"/>
      <c r="CX293" s="96"/>
      <c r="CY293" s="96"/>
      <c r="CZ293" s="96"/>
      <c r="DA293" s="96"/>
      <c r="DB293" s="96"/>
      <c r="DC293" s="96"/>
      <c r="DD293" s="96"/>
      <c r="DE293" s="96"/>
      <c r="DF293" s="96"/>
      <c r="DG293" s="96"/>
      <c r="DH293" s="96"/>
      <c r="DI293" s="96"/>
      <c r="DJ293" s="96"/>
      <c r="DK293" s="96"/>
      <c r="DL293" s="96"/>
      <c r="DM293" s="96"/>
      <c r="DN293" s="96"/>
      <c r="DO293" s="96"/>
      <c r="DP293" s="96"/>
      <c r="DQ293" s="96"/>
      <c r="DR293" s="96"/>
      <c r="DS293" s="96"/>
      <c r="DT293" s="96"/>
      <c r="DU293" s="96"/>
      <c r="DV293" s="96"/>
      <c r="DW293" s="96"/>
      <c r="DX293" s="96"/>
      <c r="DY293" s="96"/>
      <c r="DZ293" s="96"/>
      <c r="EA293" s="96"/>
      <c r="EB293" s="96"/>
      <c r="EC293" s="96"/>
      <c r="ED293" s="96"/>
      <c r="EE293" s="96"/>
      <c r="EF293" s="96"/>
      <c r="EG293" s="96"/>
      <c r="EH293" s="96"/>
      <c r="EI293" s="96"/>
      <c r="EJ293" s="96"/>
      <c r="EK293" s="96"/>
      <c r="EL293" s="96"/>
      <c r="EM293" s="96"/>
      <c r="EN293" s="96"/>
      <c r="EO293" s="96"/>
    </row>
    <row r="294" spans="1:145" s="41" customFormat="1" ht="111" customHeight="1" x14ac:dyDescent="0.25">
      <c r="A294" s="223">
        <v>277</v>
      </c>
      <c r="B294" s="214" t="s">
        <v>829</v>
      </c>
      <c r="C294" s="227">
        <v>80101706</v>
      </c>
      <c r="D294" s="602" t="s">
        <v>1734</v>
      </c>
      <c r="E294" s="214" t="s">
        <v>95</v>
      </c>
      <c r="F294" s="214">
        <v>1</v>
      </c>
      <c r="G294" s="220" t="s">
        <v>167</v>
      </c>
      <c r="H294" s="221">
        <v>4</v>
      </c>
      <c r="I294" s="161" t="s">
        <v>96</v>
      </c>
      <c r="J294" s="214" t="s">
        <v>129</v>
      </c>
      <c r="K294" s="214" t="s">
        <v>108</v>
      </c>
      <c r="L294" s="42">
        <v>37800000</v>
      </c>
      <c r="M294" s="42">
        <v>37800000</v>
      </c>
      <c r="N294" s="214" t="s">
        <v>81</v>
      </c>
      <c r="O294" s="214" t="s">
        <v>56</v>
      </c>
      <c r="P294" s="362" t="s">
        <v>61</v>
      </c>
      <c r="R294" s="124"/>
      <c r="S294" s="605"/>
      <c r="T294" s="419"/>
      <c r="U294" s="419"/>
      <c r="V294" s="419"/>
      <c r="W294" s="419"/>
      <c r="X294" s="419"/>
      <c r="Y294" s="218"/>
      <c r="Z294" s="218"/>
      <c r="AA294" s="419"/>
      <c r="AB294" s="419"/>
      <c r="AC294" s="419"/>
      <c r="AD294" s="419"/>
      <c r="AE294" s="419"/>
      <c r="AF294" s="419"/>
      <c r="AG294" s="419"/>
      <c r="AH294" s="419"/>
      <c r="AI294" s="419"/>
      <c r="AJ294" s="419"/>
      <c r="AK294" s="419"/>
      <c r="AL294" s="419"/>
      <c r="AM294" s="419"/>
      <c r="AN294" s="419"/>
      <c r="AO294" s="419"/>
      <c r="AP294" s="419"/>
      <c r="AQ294" s="419"/>
      <c r="AR294" s="419"/>
      <c r="AS294" s="419"/>
      <c r="AT294" s="419"/>
      <c r="AU294" s="419"/>
      <c r="AV294" s="419"/>
      <c r="AW294" s="419"/>
      <c r="AX294" s="419"/>
      <c r="AY294" s="419"/>
      <c r="AZ294" s="419"/>
      <c r="BA294" s="419"/>
      <c r="BB294" s="96"/>
      <c r="BC294" s="96"/>
      <c r="BD294" s="96"/>
      <c r="BE294" s="96"/>
      <c r="BF294" s="96"/>
      <c r="BG294" s="96"/>
      <c r="BH294" s="96"/>
      <c r="BI294" s="96"/>
      <c r="BJ294" s="96"/>
      <c r="BK294" s="96"/>
      <c r="BL294" s="96"/>
      <c r="BM294" s="96"/>
      <c r="BN294" s="96"/>
      <c r="BO294" s="96"/>
      <c r="BP294" s="96"/>
      <c r="BQ294" s="96"/>
      <c r="BR294" s="96"/>
      <c r="BS294" s="96"/>
      <c r="BT294" s="96"/>
      <c r="BU294" s="96"/>
      <c r="BV294" s="96"/>
      <c r="BW294" s="96"/>
      <c r="BX294" s="96"/>
      <c r="BY294" s="96"/>
      <c r="BZ294" s="96"/>
      <c r="CA294" s="96"/>
      <c r="CB294" s="96"/>
      <c r="CC294" s="96"/>
      <c r="CD294" s="96"/>
      <c r="CE294" s="96"/>
      <c r="CF294" s="96"/>
      <c r="CG294" s="96"/>
      <c r="CH294" s="96"/>
      <c r="CI294" s="96"/>
      <c r="CJ294" s="96"/>
      <c r="CK294" s="96"/>
      <c r="CL294" s="96"/>
      <c r="CM294" s="96"/>
      <c r="CN294" s="96"/>
      <c r="CO294" s="96"/>
      <c r="CP294" s="96"/>
      <c r="CQ294" s="96"/>
      <c r="CR294" s="96"/>
      <c r="CS294" s="96"/>
      <c r="CT294" s="96"/>
      <c r="CU294" s="96"/>
      <c r="CV294" s="96"/>
      <c r="CW294" s="96"/>
      <c r="CX294" s="96"/>
      <c r="CY294" s="96"/>
      <c r="CZ294" s="96"/>
      <c r="DA294" s="96"/>
      <c r="DB294" s="96"/>
      <c r="DC294" s="96"/>
      <c r="DD294" s="96"/>
      <c r="DE294" s="96"/>
      <c r="DF294" s="96"/>
      <c r="DG294" s="96"/>
      <c r="DH294" s="96"/>
      <c r="DI294" s="96"/>
      <c r="DJ294" s="96"/>
      <c r="DK294" s="96"/>
      <c r="DL294" s="96"/>
      <c r="DM294" s="96"/>
      <c r="DN294" s="96"/>
      <c r="DO294" s="96"/>
      <c r="DP294" s="96"/>
      <c r="DQ294" s="96"/>
      <c r="DR294" s="96"/>
      <c r="DS294" s="96"/>
      <c r="DT294" s="96"/>
      <c r="DU294" s="96"/>
      <c r="DV294" s="96"/>
      <c r="DW294" s="96"/>
      <c r="DX294" s="96"/>
      <c r="DY294" s="96"/>
      <c r="DZ294" s="96"/>
      <c r="EA294" s="96"/>
      <c r="EB294" s="96"/>
      <c r="EC294" s="96"/>
      <c r="ED294" s="96"/>
      <c r="EE294" s="96"/>
      <c r="EF294" s="96"/>
      <c r="EG294" s="96"/>
      <c r="EH294" s="96"/>
      <c r="EI294" s="96"/>
      <c r="EJ294" s="96"/>
      <c r="EK294" s="96"/>
      <c r="EL294" s="96"/>
      <c r="EM294" s="96"/>
      <c r="EN294" s="96"/>
      <c r="EO294" s="96"/>
    </row>
    <row r="295" spans="1:145" s="41" customFormat="1" ht="111" customHeight="1" x14ac:dyDescent="0.25">
      <c r="A295" s="223">
        <v>278</v>
      </c>
      <c r="B295" s="227" t="s">
        <v>5</v>
      </c>
      <c r="C295" s="227">
        <v>80101706</v>
      </c>
      <c r="D295" s="202" t="s">
        <v>1736</v>
      </c>
      <c r="E295" s="227" t="s">
        <v>95</v>
      </c>
      <c r="F295" s="227">
        <v>1</v>
      </c>
      <c r="G295" s="225" t="s">
        <v>167</v>
      </c>
      <c r="H295" s="138">
        <v>4</v>
      </c>
      <c r="I295" s="161" t="s">
        <v>96</v>
      </c>
      <c r="J295" s="157" t="s">
        <v>681</v>
      </c>
      <c r="K295" s="227" t="s">
        <v>108</v>
      </c>
      <c r="L295" s="42">
        <v>24400000</v>
      </c>
      <c r="M295" s="185">
        <v>24400000</v>
      </c>
      <c r="N295" s="214" t="s">
        <v>81</v>
      </c>
      <c r="O295" s="214" t="s">
        <v>56</v>
      </c>
      <c r="P295" s="21" t="s">
        <v>1735</v>
      </c>
      <c r="R295" s="124" t="s">
        <v>1802</v>
      </c>
      <c r="S295" s="605"/>
      <c r="T295" s="419"/>
      <c r="U295" s="419"/>
      <c r="V295" s="419"/>
      <c r="W295" s="205">
        <v>24400000</v>
      </c>
      <c r="X295" s="419"/>
      <c r="Y295" s="218">
        <v>24400000</v>
      </c>
      <c r="Z295" s="218">
        <v>24400000</v>
      </c>
      <c r="AA295" s="419"/>
      <c r="AB295" s="419"/>
      <c r="AC295" s="419"/>
      <c r="AD295" s="419"/>
      <c r="AE295" s="419"/>
      <c r="AF295" s="419"/>
      <c r="AG295" s="419"/>
      <c r="AH295" s="419"/>
      <c r="AI295" s="419"/>
      <c r="AJ295" s="419"/>
      <c r="AK295" s="419"/>
      <c r="AL295" s="419"/>
      <c r="AM295" s="419"/>
      <c r="AN295" s="419"/>
      <c r="AO295" s="419"/>
      <c r="AP295" s="419"/>
      <c r="AQ295" s="419"/>
      <c r="AR295" s="419"/>
      <c r="AS295" s="419"/>
      <c r="AT295" s="419"/>
      <c r="AU295" s="419"/>
      <c r="AV295" s="419"/>
      <c r="AW295" s="419"/>
      <c r="AX295" s="419"/>
      <c r="AY295" s="419"/>
      <c r="AZ295" s="419"/>
      <c r="BA295" s="419"/>
      <c r="BB295" s="96"/>
      <c r="BC295" s="96"/>
      <c r="BD295" s="96"/>
      <c r="BE295" s="96"/>
      <c r="BF295" s="96"/>
      <c r="BG295" s="96"/>
      <c r="BH295" s="96"/>
      <c r="BI295" s="96"/>
      <c r="BJ295" s="96"/>
      <c r="BK295" s="96"/>
      <c r="BL295" s="96"/>
      <c r="BM295" s="96"/>
      <c r="BN295" s="96"/>
      <c r="BO295" s="96"/>
      <c r="BP295" s="96"/>
      <c r="BQ295" s="96"/>
      <c r="BR295" s="96"/>
      <c r="BS295" s="96"/>
      <c r="BT295" s="96"/>
      <c r="BU295" s="96"/>
      <c r="BV295" s="96"/>
      <c r="BW295" s="96"/>
      <c r="BX295" s="96"/>
      <c r="BY295" s="96"/>
      <c r="BZ295" s="96"/>
      <c r="CA295" s="96"/>
      <c r="CB295" s="96"/>
      <c r="CC295" s="96"/>
      <c r="CD295" s="96"/>
      <c r="CE295" s="96"/>
      <c r="CF295" s="96"/>
      <c r="CG295" s="96"/>
      <c r="CH295" s="96"/>
      <c r="CI295" s="96"/>
      <c r="CJ295" s="96"/>
      <c r="CK295" s="96"/>
      <c r="CL295" s="96"/>
      <c r="CM295" s="96"/>
      <c r="CN295" s="96"/>
      <c r="CO295" s="96"/>
      <c r="CP295" s="96"/>
      <c r="CQ295" s="96"/>
      <c r="CR295" s="96"/>
      <c r="CS295" s="96"/>
      <c r="CT295" s="96"/>
      <c r="CU295" s="96"/>
      <c r="CV295" s="96"/>
      <c r="CW295" s="96"/>
      <c r="CX295" s="96"/>
      <c r="CY295" s="96"/>
      <c r="CZ295" s="96"/>
      <c r="DA295" s="96"/>
      <c r="DB295" s="96"/>
      <c r="DC295" s="96"/>
      <c r="DD295" s="96"/>
      <c r="DE295" s="96"/>
      <c r="DF295" s="96"/>
      <c r="DG295" s="96"/>
      <c r="DH295" s="96"/>
      <c r="DI295" s="96"/>
      <c r="DJ295" s="96"/>
      <c r="DK295" s="96"/>
      <c r="DL295" s="96"/>
      <c r="DM295" s="96"/>
      <c r="DN295" s="96"/>
      <c r="DO295" s="96"/>
      <c r="DP295" s="96"/>
      <c r="DQ295" s="96"/>
      <c r="DR295" s="96"/>
      <c r="DS295" s="96"/>
      <c r="DT295" s="96"/>
      <c r="DU295" s="96"/>
      <c r="DV295" s="96"/>
      <c r="DW295" s="96"/>
      <c r="DX295" s="96"/>
      <c r="DY295" s="96"/>
      <c r="DZ295" s="96"/>
      <c r="EA295" s="96"/>
      <c r="EB295" s="96"/>
      <c r="EC295" s="96"/>
      <c r="ED295" s="96"/>
      <c r="EE295" s="96"/>
      <c r="EF295" s="96"/>
      <c r="EG295" s="96"/>
      <c r="EH295" s="96"/>
      <c r="EI295" s="96"/>
      <c r="EJ295" s="96"/>
      <c r="EK295" s="96"/>
      <c r="EL295" s="96"/>
      <c r="EM295" s="96"/>
      <c r="EN295" s="96"/>
      <c r="EO295" s="96"/>
    </row>
    <row r="296" spans="1:145" s="41" customFormat="1" ht="111" customHeight="1" x14ac:dyDescent="0.25">
      <c r="A296" s="223">
        <v>279</v>
      </c>
      <c r="B296" s="227" t="s">
        <v>5</v>
      </c>
      <c r="C296" s="227">
        <v>80101706</v>
      </c>
      <c r="D296" s="202" t="s">
        <v>1737</v>
      </c>
      <c r="E296" s="227" t="s">
        <v>95</v>
      </c>
      <c r="F296" s="227">
        <v>1</v>
      </c>
      <c r="G296" s="225" t="s">
        <v>167</v>
      </c>
      <c r="H296" s="138">
        <v>4</v>
      </c>
      <c r="I296" s="161" t="s">
        <v>96</v>
      </c>
      <c r="J296" s="157" t="s">
        <v>681</v>
      </c>
      <c r="K296" s="227" t="s">
        <v>108</v>
      </c>
      <c r="L296" s="42">
        <v>36000000</v>
      </c>
      <c r="M296" s="185">
        <v>36000000</v>
      </c>
      <c r="N296" s="214" t="s">
        <v>81</v>
      </c>
      <c r="O296" s="214" t="s">
        <v>56</v>
      </c>
      <c r="P296" s="21" t="s">
        <v>1735</v>
      </c>
      <c r="R296" s="124" t="s">
        <v>1801</v>
      </c>
      <c r="S296" s="163"/>
      <c r="T296" s="96"/>
      <c r="U296" s="96"/>
      <c r="V296" s="96"/>
      <c r="W296" s="205">
        <v>36000000</v>
      </c>
      <c r="X296" s="96"/>
      <c r="Y296" s="92">
        <v>36000000</v>
      </c>
      <c r="Z296" s="92">
        <v>36000000</v>
      </c>
      <c r="AA296" s="96"/>
      <c r="AB296" s="96"/>
      <c r="AC296" s="96"/>
      <c r="AD296" s="96"/>
      <c r="AE296" s="96"/>
      <c r="AF296" s="96"/>
      <c r="AG296" s="96"/>
      <c r="AH296" s="96"/>
      <c r="AI296" s="96"/>
      <c r="AJ296" s="96"/>
      <c r="AK296" s="96"/>
      <c r="AL296" s="96"/>
      <c r="AM296" s="96"/>
      <c r="AN296" s="96"/>
      <c r="AO296" s="96"/>
      <c r="AP296" s="96"/>
      <c r="AQ296" s="96"/>
      <c r="AR296" s="96"/>
      <c r="AS296" s="96"/>
      <c r="AT296" s="96"/>
      <c r="AU296" s="96"/>
      <c r="AV296" s="96"/>
      <c r="AW296" s="96"/>
      <c r="AX296" s="96"/>
      <c r="AY296" s="96"/>
      <c r="AZ296" s="96"/>
      <c r="BA296" s="96"/>
      <c r="BB296" s="96"/>
      <c r="BC296" s="96"/>
      <c r="BD296" s="96"/>
      <c r="BE296" s="96"/>
      <c r="BF296" s="96"/>
      <c r="BG296" s="96"/>
      <c r="BH296" s="96"/>
      <c r="BI296" s="96"/>
      <c r="BJ296" s="96"/>
      <c r="BK296" s="96"/>
      <c r="BL296" s="96"/>
      <c r="BM296" s="96"/>
      <c r="BN296" s="96"/>
      <c r="BO296" s="96"/>
      <c r="BP296" s="96"/>
      <c r="BQ296" s="96"/>
      <c r="BR296" s="96"/>
      <c r="BS296" s="96"/>
      <c r="BT296" s="96"/>
      <c r="BU296" s="96"/>
      <c r="BV296" s="96"/>
      <c r="BW296" s="96"/>
      <c r="BX296" s="96"/>
      <c r="BY296" s="96"/>
      <c r="BZ296" s="96"/>
      <c r="CA296" s="96"/>
      <c r="CB296" s="96"/>
      <c r="CC296" s="96"/>
      <c r="CD296" s="96"/>
      <c r="CE296" s="96"/>
      <c r="CF296" s="96"/>
      <c r="CG296" s="96"/>
      <c r="CH296" s="96"/>
      <c r="CI296" s="96"/>
      <c r="CJ296" s="96"/>
      <c r="CK296" s="96"/>
      <c r="CL296" s="96"/>
      <c r="CM296" s="96"/>
      <c r="CN296" s="96"/>
      <c r="CO296" s="96"/>
      <c r="CP296" s="96"/>
      <c r="CQ296" s="96"/>
      <c r="CR296" s="96"/>
      <c r="CS296" s="96"/>
      <c r="CT296" s="96"/>
      <c r="CU296" s="96"/>
      <c r="CV296" s="96"/>
      <c r="CW296" s="96"/>
      <c r="CX296" s="96"/>
      <c r="CY296" s="96"/>
      <c r="CZ296" s="96"/>
      <c r="DA296" s="96"/>
      <c r="DB296" s="96"/>
      <c r="DC296" s="96"/>
      <c r="DD296" s="96"/>
      <c r="DE296" s="96"/>
      <c r="DF296" s="96"/>
      <c r="DG296" s="96"/>
      <c r="DH296" s="96"/>
      <c r="DI296" s="96"/>
      <c r="DJ296" s="96"/>
      <c r="DK296" s="96"/>
      <c r="DL296" s="96"/>
      <c r="DM296" s="96"/>
      <c r="DN296" s="96"/>
      <c r="DO296" s="96"/>
      <c r="DP296" s="96"/>
      <c r="DQ296" s="96"/>
      <c r="DR296" s="96"/>
      <c r="DS296" s="96"/>
      <c r="DT296" s="96"/>
      <c r="DU296" s="96"/>
      <c r="DV296" s="96"/>
      <c r="DW296" s="96"/>
      <c r="DX296" s="96"/>
      <c r="DY296" s="96"/>
      <c r="DZ296" s="96"/>
      <c r="EA296" s="96"/>
      <c r="EB296" s="96"/>
      <c r="EC296" s="96"/>
      <c r="ED296" s="96"/>
      <c r="EE296" s="96"/>
      <c r="EF296" s="96"/>
      <c r="EG296" s="96"/>
      <c r="EH296" s="96"/>
      <c r="EI296" s="96"/>
      <c r="EJ296" s="96"/>
      <c r="EK296" s="96"/>
      <c r="EL296" s="96"/>
      <c r="EM296" s="96"/>
      <c r="EN296" s="96"/>
      <c r="EO296" s="96"/>
    </row>
    <row r="297" spans="1:145" s="41" customFormat="1" ht="111" customHeight="1" x14ac:dyDescent="0.25">
      <c r="A297" s="223">
        <v>280</v>
      </c>
      <c r="B297" s="227" t="s">
        <v>5</v>
      </c>
      <c r="C297" s="227">
        <v>80101706</v>
      </c>
      <c r="D297" s="202" t="s">
        <v>1738</v>
      </c>
      <c r="E297" s="227" t="s">
        <v>95</v>
      </c>
      <c r="F297" s="227">
        <v>1</v>
      </c>
      <c r="G297" s="225" t="s">
        <v>167</v>
      </c>
      <c r="H297" s="138">
        <v>4</v>
      </c>
      <c r="I297" s="161" t="s">
        <v>96</v>
      </c>
      <c r="J297" s="157" t="s">
        <v>681</v>
      </c>
      <c r="K297" s="227" t="s">
        <v>108</v>
      </c>
      <c r="L297" s="42">
        <v>16000000</v>
      </c>
      <c r="M297" s="185">
        <v>16000000</v>
      </c>
      <c r="N297" s="227" t="s">
        <v>81</v>
      </c>
      <c r="O297" s="227" t="s">
        <v>56</v>
      </c>
      <c r="P297" s="21" t="s">
        <v>1735</v>
      </c>
      <c r="R297" s="124"/>
      <c r="S297" s="605"/>
      <c r="T297" s="419"/>
      <c r="U297" s="419"/>
      <c r="V297" s="419"/>
      <c r="W297" s="205"/>
      <c r="X297" s="419"/>
      <c r="Y297" s="218"/>
      <c r="Z297" s="218"/>
      <c r="AA297" s="419"/>
      <c r="AB297" s="419"/>
      <c r="AC297" s="419"/>
      <c r="AD297" s="419"/>
      <c r="AE297" s="419"/>
      <c r="AF297" s="419"/>
      <c r="AG297" s="419"/>
      <c r="AH297" s="419"/>
      <c r="AI297" s="419"/>
      <c r="AJ297" s="419"/>
      <c r="AK297" s="419"/>
      <c r="AL297" s="419"/>
      <c r="AM297" s="419"/>
      <c r="AN297" s="419"/>
      <c r="AO297" s="419"/>
      <c r="AP297" s="419"/>
      <c r="AQ297" s="419"/>
      <c r="AR297" s="419"/>
      <c r="AS297" s="419"/>
      <c r="AT297" s="419"/>
      <c r="AU297" s="419"/>
      <c r="AV297" s="419"/>
      <c r="AW297" s="419"/>
      <c r="AX297" s="419"/>
      <c r="AY297" s="419"/>
      <c r="AZ297" s="419"/>
      <c r="BA297" s="419"/>
      <c r="BB297" s="96"/>
      <c r="BC297" s="96"/>
      <c r="BD297" s="96"/>
      <c r="BE297" s="96"/>
      <c r="BF297" s="96"/>
      <c r="BG297" s="96"/>
      <c r="BH297" s="96"/>
      <c r="BI297" s="96"/>
      <c r="BJ297" s="96"/>
      <c r="BK297" s="96"/>
      <c r="BL297" s="96"/>
      <c r="BM297" s="96"/>
      <c r="BN297" s="96"/>
      <c r="BO297" s="96"/>
      <c r="BP297" s="96"/>
      <c r="BQ297" s="96"/>
      <c r="BR297" s="96"/>
      <c r="BS297" s="96"/>
      <c r="BT297" s="96"/>
      <c r="BU297" s="96"/>
      <c r="BV297" s="96"/>
      <c r="BW297" s="96"/>
      <c r="BX297" s="96"/>
      <c r="BY297" s="96"/>
      <c r="BZ297" s="96"/>
      <c r="CA297" s="96"/>
      <c r="CB297" s="96"/>
      <c r="CC297" s="96"/>
      <c r="CD297" s="96"/>
      <c r="CE297" s="96"/>
      <c r="CF297" s="96"/>
      <c r="CG297" s="96"/>
      <c r="CH297" s="96"/>
      <c r="CI297" s="96"/>
      <c r="CJ297" s="96"/>
      <c r="CK297" s="96"/>
      <c r="CL297" s="96"/>
      <c r="CM297" s="96"/>
      <c r="CN297" s="96"/>
      <c r="CO297" s="96"/>
      <c r="CP297" s="96"/>
      <c r="CQ297" s="96"/>
      <c r="CR297" s="96"/>
      <c r="CS297" s="96"/>
      <c r="CT297" s="96"/>
      <c r="CU297" s="96"/>
      <c r="CV297" s="96"/>
      <c r="CW297" s="96"/>
      <c r="CX297" s="96"/>
      <c r="CY297" s="96"/>
      <c r="CZ297" s="96"/>
      <c r="DA297" s="96"/>
      <c r="DB297" s="96"/>
      <c r="DC297" s="96"/>
      <c r="DD297" s="96"/>
      <c r="DE297" s="96"/>
      <c r="DF297" s="96"/>
      <c r="DG297" s="96"/>
      <c r="DH297" s="96"/>
      <c r="DI297" s="96"/>
      <c r="DJ297" s="96"/>
      <c r="DK297" s="96"/>
      <c r="DL297" s="96"/>
      <c r="DM297" s="96"/>
      <c r="DN297" s="96"/>
      <c r="DO297" s="96"/>
      <c r="DP297" s="96"/>
      <c r="DQ297" s="96"/>
      <c r="DR297" s="96"/>
      <c r="DS297" s="96"/>
      <c r="DT297" s="96"/>
      <c r="DU297" s="96"/>
      <c r="DV297" s="96"/>
      <c r="DW297" s="96"/>
      <c r="DX297" s="96"/>
      <c r="DY297" s="96"/>
      <c r="DZ297" s="96"/>
      <c r="EA297" s="96"/>
      <c r="EB297" s="96"/>
      <c r="EC297" s="96"/>
      <c r="ED297" s="96"/>
      <c r="EE297" s="96"/>
      <c r="EF297" s="96"/>
      <c r="EG297" s="96"/>
      <c r="EH297" s="96"/>
      <c r="EI297" s="96"/>
      <c r="EJ297" s="96"/>
      <c r="EK297" s="96"/>
      <c r="EL297" s="96"/>
      <c r="EM297" s="96"/>
      <c r="EN297" s="96"/>
      <c r="EO297" s="96"/>
    </row>
    <row r="298" spans="1:145" s="41" customFormat="1" ht="111" customHeight="1" x14ac:dyDescent="0.25">
      <c r="A298" s="223">
        <v>281</v>
      </c>
      <c r="B298" s="227" t="s">
        <v>829</v>
      </c>
      <c r="C298" s="227">
        <v>80101706</v>
      </c>
      <c r="D298" s="123" t="s">
        <v>137</v>
      </c>
      <c r="E298" s="227" t="s">
        <v>95</v>
      </c>
      <c r="F298" s="227">
        <v>1</v>
      </c>
      <c r="G298" s="160" t="s">
        <v>163</v>
      </c>
      <c r="H298" s="138">
        <v>4</v>
      </c>
      <c r="I298" s="161" t="s">
        <v>96</v>
      </c>
      <c r="J298" s="227" t="s">
        <v>129</v>
      </c>
      <c r="K298" s="227" t="s">
        <v>108</v>
      </c>
      <c r="L298" s="42">
        <v>16000000</v>
      </c>
      <c r="M298" s="42">
        <v>16000000</v>
      </c>
      <c r="N298" s="227" t="s">
        <v>81</v>
      </c>
      <c r="O298" s="227" t="s">
        <v>56</v>
      </c>
      <c r="P298" s="362" t="s">
        <v>61</v>
      </c>
      <c r="R298" s="124" t="s">
        <v>1803</v>
      </c>
      <c r="S298" s="605"/>
      <c r="T298" s="419"/>
      <c r="U298" s="419"/>
      <c r="V298" s="419"/>
      <c r="W298" s="205">
        <v>14993000</v>
      </c>
      <c r="X298" s="419"/>
      <c r="Y298" s="218">
        <v>14993000</v>
      </c>
      <c r="Z298" s="218">
        <v>14993000</v>
      </c>
      <c r="AA298" s="419"/>
      <c r="AB298" s="419"/>
      <c r="AC298" s="419"/>
      <c r="AD298" s="419"/>
      <c r="AE298" s="419"/>
      <c r="AF298" s="419"/>
      <c r="AG298" s="419"/>
      <c r="AH298" s="419"/>
      <c r="AI298" s="419"/>
      <c r="AJ298" s="419"/>
      <c r="AK298" s="419"/>
      <c r="AL298" s="419"/>
      <c r="AM298" s="419"/>
      <c r="AN298" s="419"/>
      <c r="AO298" s="419"/>
      <c r="AP298" s="419"/>
      <c r="AQ298" s="419"/>
      <c r="AR298" s="419"/>
      <c r="AS298" s="419"/>
      <c r="AT298" s="419"/>
      <c r="AU298" s="419"/>
      <c r="AV298" s="419"/>
      <c r="AW298" s="419"/>
      <c r="AX298" s="419"/>
      <c r="AY298" s="419"/>
      <c r="AZ298" s="419"/>
      <c r="BA298" s="419"/>
      <c r="BB298" s="96"/>
      <c r="BC298" s="96"/>
      <c r="BD298" s="96"/>
      <c r="BE298" s="96"/>
      <c r="BF298" s="96"/>
      <c r="BG298" s="96"/>
      <c r="BH298" s="96"/>
      <c r="BI298" s="96"/>
      <c r="BJ298" s="96"/>
      <c r="BK298" s="96"/>
      <c r="BL298" s="96"/>
      <c r="BM298" s="96"/>
      <c r="BN298" s="96"/>
      <c r="BO298" s="96"/>
      <c r="BP298" s="96"/>
      <c r="BQ298" s="96"/>
      <c r="BR298" s="96"/>
      <c r="BS298" s="96"/>
      <c r="BT298" s="96"/>
      <c r="BU298" s="96"/>
      <c r="BV298" s="96"/>
      <c r="BW298" s="96"/>
      <c r="BX298" s="96"/>
      <c r="BY298" s="96"/>
      <c r="BZ298" s="96"/>
      <c r="CA298" s="96"/>
      <c r="CB298" s="96"/>
      <c r="CC298" s="96"/>
      <c r="CD298" s="96"/>
      <c r="CE298" s="96"/>
      <c r="CF298" s="96"/>
      <c r="CG298" s="96"/>
      <c r="CH298" s="96"/>
      <c r="CI298" s="96"/>
      <c r="CJ298" s="96"/>
      <c r="CK298" s="96"/>
      <c r="CL298" s="96"/>
      <c r="CM298" s="96"/>
      <c r="CN298" s="96"/>
      <c r="CO298" s="96"/>
      <c r="CP298" s="96"/>
      <c r="CQ298" s="96"/>
      <c r="CR298" s="96"/>
      <c r="CS298" s="96"/>
      <c r="CT298" s="96"/>
      <c r="CU298" s="96"/>
      <c r="CV298" s="96"/>
      <c r="CW298" s="96"/>
      <c r="CX298" s="96"/>
      <c r="CY298" s="96"/>
      <c r="CZ298" s="96"/>
      <c r="DA298" s="96"/>
      <c r="DB298" s="96"/>
      <c r="DC298" s="96"/>
      <c r="DD298" s="96"/>
      <c r="DE298" s="96"/>
      <c r="DF298" s="96"/>
      <c r="DG298" s="96"/>
      <c r="DH298" s="96"/>
      <c r="DI298" s="96"/>
      <c r="DJ298" s="96"/>
      <c r="DK298" s="96"/>
      <c r="DL298" s="96"/>
      <c r="DM298" s="96"/>
      <c r="DN298" s="96"/>
      <c r="DO298" s="96"/>
      <c r="DP298" s="96"/>
      <c r="DQ298" s="96"/>
      <c r="DR298" s="96"/>
      <c r="DS298" s="96"/>
      <c r="DT298" s="96"/>
      <c r="DU298" s="96"/>
      <c r="DV298" s="96"/>
      <c r="DW298" s="96"/>
      <c r="DX298" s="96"/>
      <c r="DY298" s="96"/>
      <c r="DZ298" s="96"/>
      <c r="EA298" s="96"/>
      <c r="EB298" s="96"/>
      <c r="EC298" s="96"/>
      <c r="ED298" s="96"/>
      <c r="EE298" s="96"/>
      <c r="EF298" s="96"/>
      <c r="EG298" s="96"/>
      <c r="EH298" s="96"/>
      <c r="EI298" s="96"/>
      <c r="EJ298" s="96"/>
      <c r="EK298" s="96"/>
      <c r="EL298" s="96"/>
      <c r="EM298" s="96"/>
      <c r="EN298" s="96"/>
      <c r="EO298" s="96"/>
    </row>
    <row r="299" spans="1:145" ht="111" customHeight="1" x14ac:dyDescent="0.25">
      <c r="A299" s="223">
        <v>282</v>
      </c>
      <c r="B299" s="227" t="s">
        <v>831</v>
      </c>
      <c r="C299" s="227">
        <v>80101706</v>
      </c>
      <c r="D299" s="123" t="s">
        <v>1798</v>
      </c>
      <c r="E299" s="214" t="s">
        <v>95</v>
      </c>
      <c r="F299" s="214">
        <v>1</v>
      </c>
      <c r="G299" s="220" t="s">
        <v>163</v>
      </c>
      <c r="H299" s="138">
        <v>4</v>
      </c>
      <c r="I299" s="161" t="s">
        <v>96</v>
      </c>
      <c r="J299" s="157" t="s">
        <v>681</v>
      </c>
      <c r="K299" s="214" t="s">
        <v>108</v>
      </c>
      <c r="L299" s="42">
        <v>25200000</v>
      </c>
      <c r="M299" s="42">
        <f>+L299</f>
        <v>25200000</v>
      </c>
      <c r="N299" s="214" t="s">
        <v>81</v>
      </c>
      <c r="O299" s="214" t="s">
        <v>56</v>
      </c>
      <c r="P299" s="21" t="s">
        <v>126</v>
      </c>
      <c r="Q299" s="41"/>
      <c r="R299" s="210"/>
      <c r="S299" s="211"/>
      <c r="T299" s="210"/>
      <c r="U299" s="210"/>
      <c r="V299" s="210"/>
      <c r="W299" s="205"/>
      <c r="X299" s="210"/>
      <c r="Y299" s="212"/>
      <c r="Z299" s="212"/>
      <c r="AA299" s="210"/>
      <c r="AB299" s="210"/>
      <c r="AC299" s="210"/>
      <c r="AD299" s="210"/>
      <c r="AE299" s="210"/>
      <c r="AF299" s="210"/>
      <c r="AG299" s="210"/>
      <c r="AH299" s="210"/>
      <c r="AI299" s="210"/>
      <c r="AJ299" s="210"/>
      <c r="AK299" s="210"/>
      <c r="AL299" s="210"/>
      <c r="AM299" s="210"/>
      <c r="AN299" s="210"/>
      <c r="AO299" s="210"/>
      <c r="AP299" s="210"/>
      <c r="AQ299" s="210"/>
      <c r="AR299" s="210"/>
      <c r="AS299" s="210"/>
      <c r="AT299" s="210"/>
      <c r="AU299" s="210"/>
      <c r="AV299" s="210"/>
      <c r="AW299" s="210"/>
      <c r="AX299" s="210"/>
      <c r="AY299" s="210"/>
      <c r="AZ299" s="210"/>
      <c r="BA299" s="210"/>
      <c r="BB299" s="175"/>
      <c r="BC299" s="175"/>
      <c r="BD299" s="175"/>
      <c r="BE299" s="175"/>
      <c r="BF299" s="175"/>
      <c r="BG299" s="175"/>
      <c r="BH299" s="175"/>
      <c r="BI299" s="175"/>
      <c r="BJ299" s="175"/>
      <c r="BK299" s="175"/>
      <c r="BL299" s="175"/>
      <c r="BM299" s="175"/>
      <c r="BN299" s="175"/>
      <c r="BO299" s="175"/>
      <c r="BP299" s="175"/>
      <c r="BQ299" s="175"/>
      <c r="BR299" s="175"/>
      <c r="BS299" s="175"/>
      <c r="BT299" s="175"/>
      <c r="BU299" s="175"/>
      <c r="BV299" s="175"/>
      <c r="BW299" s="175"/>
      <c r="BX299" s="175"/>
      <c r="BY299" s="175"/>
      <c r="BZ299" s="175"/>
      <c r="CA299" s="175"/>
      <c r="CB299" s="175"/>
      <c r="CC299" s="175"/>
      <c r="CD299" s="175"/>
      <c r="CE299" s="175"/>
      <c r="CF299" s="175"/>
      <c r="CG299" s="175"/>
      <c r="CH299" s="175"/>
      <c r="CI299" s="175"/>
      <c r="CJ299" s="175"/>
      <c r="CK299" s="175"/>
      <c r="CL299" s="175"/>
      <c r="CM299" s="175"/>
      <c r="CN299" s="175"/>
      <c r="CO299" s="175"/>
      <c r="CP299" s="175"/>
      <c r="CQ299" s="175"/>
      <c r="CR299" s="175"/>
      <c r="CS299" s="175"/>
      <c r="CT299" s="175"/>
      <c r="CU299" s="175"/>
      <c r="CV299" s="175"/>
      <c r="CW299" s="175"/>
      <c r="CX299" s="175"/>
      <c r="CY299" s="175"/>
      <c r="CZ299" s="175"/>
      <c r="DA299" s="175"/>
      <c r="DB299" s="175"/>
      <c r="DC299" s="175"/>
      <c r="DD299" s="175"/>
      <c r="DE299" s="175"/>
      <c r="DF299" s="175"/>
      <c r="DG299" s="175"/>
      <c r="DH299" s="175"/>
      <c r="DI299" s="175"/>
      <c r="DJ299" s="175"/>
      <c r="DK299" s="175"/>
      <c r="DL299" s="175"/>
      <c r="DM299" s="175"/>
      <c r="DN299" s="175"/>
      <c r="DO299" s="175"/>
      <c r="DP299" s="175"/>
      <c r="DQ299" s="175"/>
      <c r="DR299" s="175"/>
      <c r="DS299" s="175"/>
      <c r="DT299" s="175"/>
      <c r="DU299" s="175"/>
      <c r="DV299" s="175"/>
      <c r="DW299" s="175"/>
      <c r="DX299" s="175"/>
      <c r="DY299" s="175"/>
      <c r="DZ299" s="175"/>
      <c r="EA299" s="175"/>
      <c r="EB299" s="175"/>
      <c r="EC299" s="175"/>
      <c r="ED299" s="175"/>
      <c r="EE299" s="175"/>
      <c r="EF299" s="175"/>
      <c r="EG299" s="175"/>
      <c r="EH299" s="175"/>
      <c r="EI299" s="175"/>
      <c r="EJ299" s="175"/>
      <c r="EK299" s="175"/>
      <c r="EL299" s="175"/>
      <c r="EM299" s="175"/>
      <c r="EN299" s="175"/>
      <c r="EO299" s="175"/>
    </row>
    <row r="300" spans="1:145" ht="111" customHeight="1" x14ac:dyDescent="0.25">
      <c r="A300" s="223">
        <v>283</v>
      </c>
      <c r="B300" s="227" t="s">
        <v>5</v>
      </c>
      <c r="C300" s="227">
        <v>80101706</v>
      </c>
      <c r="D300" s="123" t="s">
        <v>1809</v>
      </c>
      <c r="E300" s="214" t="s">
        <v>95</v>
      </c>
      <c r="F300" s="214">
        <v>1</v>
      </c>
      <c r="G300" s="220" t="s">
        <v>163</v>
      </c>
      <c r="H300" s="138" t="s">
        <v>1807</v>
      </c>
      <c r="I300" s="161" t="s">
        <v>96</v>
      </c>
      <c r="J300" s="157" t="s">
        <v>681</v>
      </c>
      <c r="K300" s="214" t="s">
        <v>108</v>
      </c>
      <c r="L300" s="42">
        <v>9800000</v>
      </c>
      <c r="M300" s="42">
        <v>9800000</v>
      </c>
      <c r="N300" s="214" t="s">
        <v>81</v>
      </c>
      <c r="O300" s="214" t="s">
        <v>56</v>
      </c>
      <c r="P300" s="21" t="s">
        <v>126</v>
      </c>
      <c r="Q300" s="41"/>
      <c r="R300" s="210"/>
      <c r="S300" s="211"/>
      <c r="T300" s="210"/>
      <c r="U300" s="210"/>
      <c r="V300" s="210"/>
      <c r="W300" s="209"/>
      <c r="X300" s="210"/>
      <c r="Y300" s="212"/>
      <c r="Z300" s="212"/>
      <c r="AA300" s="210"/>
      <c r="AB300" s="210"/>
      <c r="AC300" s="210"/>
      <c r="AD300" s="210"/>
      <c r="AE300" s="210"/>
      <c r="AF300" s="210"/>
      <c r="AG300" s="210"/>
      <c r="AH300" s="210"/>
      <c r="AI300" s="210"/>
      <c r="AJ300" s="210"/>
      <c r="AK300" s="210"/>
      <c r="AL300" s="210"/>
      <c r="AM300" s="210"/>
      <c r="AN300" s="210"/>
      <c r="AO300" s="210"/>
      <c r="AP300" s="210"/>
      <c r="AQ300" s="210"/>
      <c r="AR300" s="210"/>
      <c r="AS300" s="210"/>
      <c r="AT300" s="210"/>
      <c r="AU300" s="210"/>
      <c r="AV300" s="210"/>
      <c r="AW300" s="210"/>
      <c r="AX300" s="210"/>
      <c r="AY300" s="210"/>
      <c r="AZ300" s="210"/>
      <c r="BA300" s="210"/>
      <c r="BB300" s="175"/>
      <c r="BC300" s="175"/>
      <c r="BD300" s="175"/>
      <c r="BE300" s="175"/>
      <c r="BF300" s="175"/>
      <c r="BG300" s="175"/>
      <c r="BH300" s="175"/>
      <c r="BI300" s="175"/>
      <c r="BJ300" s="175"/>
      <c r="BK300" s="175"/>
      <c r="BL300" s="175"/>
      <c r="BM300" s="175"/>
      <c r="BN300" s="175"/>
      <c r="BO300" s="175"/>
      <c r="BP300" s="175"/>
      <c r="BQ300" s="175"/>
      <c r="BR300" s="175"/>
      <c r="BS300" s="175"/>
      <c r="BT300" s="175"/>
      <c r="BU300" s="175"/>
      <c r="BV300" s="175"/>
      <c r="BW300" s="175"/>
      <c r="BX300" s="175"/>
      <c r="BY300" s="175"/>
      <c r="BZ300" s="175"/>
      <c r="CA300" s="175"/>
      <c r="CB300" s="175"/>
      <c r="CC300" s="175"/>
      <c r="CD300" s="175"/>
      <c r="CE300" s="175"/>
      <c r="CF300" s="175"/>
      <c r="CG300" s="175"/>
      <c r="CH300" s="175"/>
      <c r="CI300" s="175"/>
      <c r="CJ300" s="175"/>
      <c r="CK300" s="175"/>
      <c r="CL300" s="175"/>
      <c r="CM300" s="175"/>
      <c r="CN300" s="175"/>
      <c r="CO300" s="175"/>
      <c r="CP300" s="175"/>
      <c r="CQ300" s="175"/>
      <c r="CR300" s="175"/>
      <c r="CS300" s="175"/>
      <c r="CT300" s="175"/>
      <c r="CU300" s="175"/>
      <c r="CV300" s="175"/>
      <c r="CW300" s="175"/>
      <c r="CX300" s="175"/>
      <c r="CY300" s="175"/>
      <c r="CZ300" s="175"/>
      <c r="DA300" s="175"/>
      <c r="DB300" s="175"/>
      <c r="DC300" s="175"/>
      <c r="DD300" s="175"/>
      <c r="DE300" s="175"/>
      <c r="DF300" s="175"/>
      <c r="DG300" s="175"/>
      <c r="DH300" s="175"/>
      <c r="DI300" s="175"/>
      <c r="DJ300" s="175"/>
      <c r="DK300" s="175"/>
      <c r="DL300" s="175"/>
      <c r="DM300" s="175"/>
      <c r="DN300" s="175"/>
      <c r="DO300" s="175"/>
      <c r="DP300" s="175"/>
      <c r="DQ300" s="175"/>
      <c r="DR300" s="175"/>
      <c r="DS300" s="175"/>
      <c r="DT300" s="175"/>
      <c r="DU300" s="175"/>
      <c r="DV300" s="175"/>
      <c r="DW300" s="175"/>
      <c r="DX300" s="175"/>
      <c r="DY300" s="175"/>
      <c r="DZ300" s="175"/>
      <c r="EA300" s="175"/>
      <c r="EB300" s="175"/>
      <c r="EC300" s="175"/>
      <c r="ED300" s="175"/>
      <c r="EE300" s="175"/>
      <c r="EF300" s="175"/>
      <c r="EG300" s="175"/>
      <c r="EH300" s="175"/>
      <c r="EI300" s="175"/>
      <c r="EJ300" s="175"/>
      <c r="EK300" s="175"/>
      <c r="EL300" s="175"/>
      <c r="EM300" s="175"/>
      <c r="EN300" s="175"/>
      <c r="EO300" s="175"/>
    </row>
    <row r="301" spans="1:145" ht="149.25" customHeight="1" x14ac:dyDescent="0.25">
      <c r="A301" s="233" t="s">
        <v>1726</v>
      </c>
      <c r="B301" s="234"/>
      <c r="C301" s="234"/>
      <c r="D301" s="234"/>
      <c r="E301" s="234"/>
      <c r="F301" s="234"/>
      <c r="G301" s="234"/>
      <c r="H301" s="234"/>
      <c r="I301" s="234"/>
      <c r="J301" s="234"/>
      <c r="K301" s="234"/>
      <c r="L301" s="234"/>
      <c r="M301" s="234"/>
      <c r="N301" s="234"/>
      <c r="O301" s="234"/>
      <c r="P301" s="234"/>
      <c r="R301" s="229"/>
      <c r="S301" s="229"/>
      <c r="T301" s="229"/>
      <c r="U301" s="229"/>
      <c r="V301" s="229"/>
      <c r="W301" s="229"/>
      <c r="X301" s="229"/>
      <c r="Y301" s="229"/>
      <c r="Z301" s="199"/>
      <c r="AA301" s="229"/>
      <c r="AB301" s="229"/>
      <c r="AC301" s="229"/>
      <c r="AD301" s="229"/>
      <c r="AE301" s="229"/>
      <c r="AF301" s="229"/>
      <c r="AG301" s="229"/>
      <c r="AH301" s="229"/>
      <c r="AI301" s="229"/>
      <c r="AJ301" s="229"/>
      <c r="AK301" s="229"/>
      <c r="AL301" s="229"/>
      <c r="AM301" s="229"/>
      <c r="AN301" s="229"/>
      <c r="AO301" s="229"/>
      <c r="AP301" s="229"/>
      <c r="AQ301" s="229"/>
      <c r="AR301" s="229"/>
      <c r="AS301" s="229"/>
      <c r="AT301" s="229"/>
      <c r="AU301" s="229"/>
      <c r="AV301" s="229"/>
      <c r="AW301" s="229"/>
      <c r="AX301" s="229"/>
      <c r="AY301" s="229"/>
      <c r="AZ301" s="229"/>
      <c r="BA301" s="229"/>
      <c r="BB301" s="175"/>
      <c r="BC301" s="175"/>
      <c r="BD301" s="175"/>
      <c r="BE301" s="175"/>
      <c r="BF301" s="175"/>
      <c r="BG301" s="175"/>
      <c r="BH301" s="175"/>
      <c r="BI301" s="175"/>
      <c r="BJ301" s="175"/>
      <c r="BK301" s="175"/>
      <c r="BL301" s="175"/>
      <c r="BM301" s="175"/>
      <c r="BN301" s="175"/>
      <c r="BO301" s="175"/>
      <c r="BP301" s="175"/>
      <c r="BQ301" s="175"/>
      <c r="BR301" s="175"/>
      <c r="BS301" s="175"/>
      <c r="BT301" s="175"/>
      <c r="BU301" s="175"/>
      <c r="BV301" s="175"/>
      <c r="BW301" s="175"/>
      <c r="BX301" s="175"/>
      <c r="BY301" s="175"/>
      <c r="BZ301" s="175"/>
      <c r="CA301" s="175"/>
      <c r="CB301" s="175"/>
      <c r="CC301" s="175"/>
      <c r="CD301" s="175"/>
      <c r="CE301" s="175"/>
      <c r="CF301" s="175"/>
      <c r="CG301" s="175"/>
      <c r="CH301" s="175"/>
      <c r="CI301" s="175"/>
      <c r="CJ301" s="175"/>
      <c r="CK301" s="175"/>
      <c r="CL301" s="175"/>
      <c r="CM301" s="175"/>
      <c r="CN301" s="175"/>
      <c r="CO301" s="175"/>
      <c r="CP301" s="175"/>
      <c r="CQ301" s="175"/>
      <c r="CR301" s="175"/>
      <c r="CS301" s="175"/>
      <c r="CT301" s="175"/>
      <c r="CU301" s="175"/>
      <c r="CV301" s="175"/>
      <c r="CW301" s="175"/>
      <c r="CX301" s="175"/>
      <c r="CY301" s="175"/>
      <c r="CZ301" s="175"/>
      <c r="DA301" s="175"/>
      <c r="DB301" s="175"/>
      <c r="DC301" s="175"/>
      <c r="DD301" s="175"/>
      <c r="DE301" s="175"/>
      <c r="DF301" s="175"/>
      <c r="DG301" s="175"/>
      <c r="DH301" s="175"/>
      <c r="DI301" s="175"/>
      <c r="DJ301" s="175"/>
      <c r="DK301" s="175"/>
      <c r="DL301" s="175"/>
      <c r="DM301" s="175"/>
      <c r="DN301" s="175"/>
      <c r="DO301" s="175"/>
      <c r="DP301" s="175"/>
      <c r="DQ301" s="175"/>
      <c r="DR301" s="175"/>
      <c r="DS301" s="175"/>
      <c r="DT301" s="175"/>
      <c r="DU301" s="175"/>
      <c r="DV301" s="175"/>
      <c r="DW301" s="175"/>
      <c r="DX301" s="175"/>
      <c r="DY301" s="175"/>
      <c r="DZ301" s="175"/>
      <c r="EA301" s="175"/>
      <c r="EB301" s="175"/>
      <c r="EC301" s="175"/>
      <c r="ED301" s="175"/>
      <c r="EE301" s="175"/>
      <c r="EF301" s="175"/>
      <c r="EG301" s="175"/>
      <c r="EH301" s="175"/>
      <c r="EI301" s="175"/>
      <c r="EJ301" s="175"/>
      <c r="EK301" s="175"/>
      <c r="EL301" s="175"/>
      <c r="EM301" s="175"/>
      <c r="EN301" s="175"/>
      <c r="EO301" s="175"/>
    </row>
    <row r="302" spans="1:145" ht="29.25" customHeight="1" x14ac:dyDescent="0.25">
      <c r="A302" s="232"/>
      <c r="B302" s="232"/>
      <c r="C302" s="232"/>
      <c r="D302" s="232"/>
      <c r="E302" s="232"/>
      <c r="F302" s="232"/>
      <c r="G302" s="232"/>
      <c r="H302" s="232"/>
      <c r="I302" s="232"/>
      <c r="J302" s="232"/>
      <c r="K302" s="232"/>
      <c r="L302" s="232"/>
      <c r="M302" s="232"/>
      <c r="N302" s="232"/>
      <c r="O302" s="232"/>
      <c r="P302" s="232"/>
      <c r="R302" s="230"/>
      <c r="S302" s="230"/>
      <c r="T302" s="230"/>
      <c r="U302" s="230"/>
      <c r="V302" s="230"/>
      <c r="W302" s="230"/>
      <c r="X302" s="230"/>
      <c r="Y302" s="230"/>
      <c r="Z302" s="200"/>
      <c r="AA302" s="230"/>
      <c r="AB302" s="230"/>
      <c r="AC302" s="230"/>
      <c r="AD302" s="230"/>
      <c r="AE302" s="230"/>
      <c r="AF302" s="230"/>
      <c r="AG302" s="230"/>
      <c r="AH302" s="230"/>
      <c r="AI302" s="230"/>
      <c r="AJ302" s="230"/>
      <c r="AK302" s="230"/>
      <c r="AL302" s="230"/>
      <c r="AM302" s="230"/>
      <c r="AN302" s="230"/>
      <c r="AO302" s="230"/>
      <c r="AP302" s="230"/>
      <c r="AQ302" s="230"/>
      <c r="AR302" s="230"/>
      <c r="AS302" s="230"/>
      <c r="AT302" s="230"/>
      <c r="AU302" s="230"/>
      <c r="AV302" s="230"/>
      <c r="AW302" s="230"/>
      <c r="AX302" s="230"/>
      <c r="AY302" s="230"/>
      <c r="AZ302" s="230"/>
      <c r="BA302" s="230"/>
      <c r="BB302" s="175"/>
      <c r="BC302" s="175"/>
      <c r="BD302" s="175"/>
      <c r="BE302" s="175"/>
      <c r="BF302" s="175"/>
      <c r="BG302" s="175"/>
      <c r="BH302" s="175"/>
      <c r="BI302" s="175"/>
      <c r="BJ302" s="175"/>
      <c r="BK302" s="175"/>
      <c r="BL302" s="175"/>
      <c r="BM302" s="175"/>
      <c r="BN302" s="175"/>
      <c r="BO302" s="175"/>
      <c r="BP302" s="175"/>
      <c r="BQ302" s="175"/>
      <c r="BR302" s="175"/>
      <c r="BS302" s="175"/>
      <c r="BT302" s="175"/>
      <c r="BU302" s="175"/>
      <c r="BV302" s="175"/>
      <c r="BW302" s="175"/>
      <c r="BX302" s="175"/>
      <c r="BY302" s="175"/>
      <c r="BZ302" s="175"/>
      <c r="CA302" s="175"/>
      <c r="CB302" s="175"/>
      <c r="CC302" s="175"/>
      <c r="CD302" s="175"/>
      <c r="CE302" s="175"/>
      <c r="CF302" s="175"/>
      <c r="CG302" s="175"/>
      <c r="CH302" s="175"/>
      <c r="CI302" s="175"/>
      <c r="CJ302" s="175"/>
      <c r="CK302" s="175"/>
      <c r="CL302" s="175"/>
      <c r="CM302" s="175"/>
      <c r="CN302" s="175"/>
      <c r="CO302" s="175"/>
      <c r="CP302" s="175"/>
      <c r="CQ302" s="175"/>
      <c r="CR302" s="175"/>
      <c r="CS302" s="175"/>
      <c r="CT302" s="175"/>
      <c r="CU302" s="175"/>
      <c r="CV302" s="175"/>
      <c r="CW302" s="175"/>
      <c r="CX302" s="175"/>
      <c r="CY302" s="175"/>
      <c r="CZ302" s="175"/>
      <c r="DA302" s="175"/>
      <c r="DB302" s="175"/>
      <c r="DC302" s="175"/>
      <c r="DD302" s="175"/>
      <c r="DE302" s="175"/>
      <c r="DF302" s="175"/>
      <c r="DG302" s="175"/>
      <c r="DH302" s="175"/>
      <c r="DI302" s="175"/>
      <c r="DJ302" s="175"/>
      <c r="DK302" s="175"/>
      <c r="DL302" s="175"/>
      <c r="DM302" s="175"/>
      <c r="DN302" s="175"/>
      <c r="DO302" s="175"/>
      <c r="DP302" s="175"/>
      <c r="DQ302" s="175"/>
      <c r="DR302" s="175"/>
      <c r="DS302" s="175"/>
      <c r="DT302" s="175"/>
      <c r="DU302" s="175"/>
      <c r="DV302" s="175"/>
      <c r="DW302" s="175"/>
      <c r="DX302" s="175"/>
      <c r="DY302" s="175"/>
      <c r="DZ302" s="175"/>
      <c r="EA302" s="175"/>
      <c r="EB302" s="175"/>
      <c r="EC302" s="175"/>
      <c r="ED302" s="175"/>
      <c r="EE302" s="175"/>
      <c r="EF302" s="175"/>
      <c r="EG302" s="175"/>
      <c r="EH302" s="175"/>
      <c r="EI302" s="175"/>
      <c r="EJ302" s="175"/>
      <c r="EK302" s="175"/>
      <c r="EL302" s="175"/>
      <c r="EM302" s="175"/>
      <c r="EN302" s="175"/>
      <c r="EO302" s="175"/>
    </row>
    <row r="303" spans="1:145" ht="29.25" customHeight="1" x14ac:dyDescent="0.25">
      <c r="A303" s="232"/>
      <c r="B303" s="232"/>
      <c r="C303" s="232"/>
      <c r="D303" s="232"/>
      <c r="E303" s="232"/>
      <c r="F303" s="232"/>
      <c r="G303" s="232"/>
      <c r="H303" s="232"/>
      <c r="I303" s="232"/>
      <c r="J303" s="232"/>
      <c r="K303" s="232"/>
      <c r="L303" s="232"/>
      <c r="M303" s="232"/>
      <c r="N303" s="232"/>
      <c r="O303" s="232"/>
      <c r="P303" s="232"/>
      <c r="R303" s="230"/>
      <c r="S303" s="230"/>
      <c r="T303" s="230"/>
      <c r="U303" s="230"/>
      <c r="V303" s="230"/>
      <c r="W303" s="230"/>
      <c r="X303" s="230"/>
      <c r="Y303" s="230"/>
      <c r="Z303" s="200"/>
      <c r="AA303" s="230"/>
      <c r="AB303" s="230"/>
      <c r="AC303" s="230"/>
      <c r="AD303" s="230"/>
      <c r="AE303" s="230"/>
      <c r="AF303" s="230"/>
      <c r="AG303" s="230"/>
      <c r="AH303" s="230"/>
      <c r="AI303" s="230"/>
      <c r="AJ303" s="230"/>
      <c r="AK303" s="230"/>
      <c r="AL303" s="230"/>
      <c r="AM303" s="230"/>
      <c r="AN303" s="230"/>
      <c r="AO303" s="230"/>
      <c r="AP303" s="230"/>
      <c r="AQ303" s="230"/>
      <c r="AR303" s="230"/>
      <c r="AS303" s="230"/>
      <c r="AT303" s="230"/>
      <c r="AU303" s="230"/>
      <c r="AV303" s="230"/>
      <c r="AW303" s="230"/>
      <c r="AX303" s="230"/>
      <c r="AY303" s="230"/>
      <c r="AZ303" s="230"/>
      <c r="BA303" s="230"/>
      <c r="BB303" s="175"/>
      <c r="BC303" s="175"/>
      <c r="BD303" s="175"/>
      <c r="BE303" s="175"/>
      <c r="BF303" s="175"/>
      <c r="BG303" s="175"/>
      <c r="BH303" s="175"/>
      <c r="BI303" s="175"/>
      <c r="BJ303" s="175"/>
      <c r="BK303" s="175"/>
      <c r="BL303" s="175"/>
      <c r="BM303" s="175"/>
      <c r="BN303" s="175"/>
      <c r="BO303" s="175"/>
      <c r="BP303" s="175"/>
      <c r="BQ303" s="175"/>
      <c r="BR303" s="175"/>
      <c r="BS303" s="175"/>
      <c r="BT303" s="175"/>
      <c r="BU303" s="175"/>
      <c r="BV303" s="175"/>
      <c r="BW303" s="175"/>
      <c r="BX303" s="175"/>
      <c r="BY303" s="175"/>
      <c r="BZ303" s="175"/>
      <c r="CA303" s="175"/>
      <c r="CB303" s="175"/>
      <c r="CC303" s="175"/>
      <c r="CD303" s="175"/>
      <c r="CE303" s="175"/>
      <c r="CF303" s="175"/>
      <c r="CG303" s="175"/>
      <c r="CH303" s="175"/>
      <c r="CI303" s="175"/>
      <c r="CJ303" s="175"/>
      <c r="CK303" s="175"/>
      <c r="CL303" s="175"/>
      <c r="CM303" s="175"/>
      <c r="CN303" s="175"/>
      <c r="CO303" s="175"/>
      <c r="CP303" s="175"/>
      <c r="CQ303" s="175"/>
      <c r="CR303" s="175"/>
      <c r="CS303" s="175"/>
      <c r="CT303" s="175"/>
      <c r="CU303" s="175"/>
      <c r="CV303" s="175"/>
      <c r="CW303" s="175"/>
      <c r="CX303" s="175"/>
      <c r="CY303" s="175"/>
      <c r="CZ303" s="175"/>
      <c r="DA303" s="175"/>
      <c r="DB303" s="175"/>
      <c r="DC303" s="175"/>
      <c r="DD303" s="175"/>
      <c r="DE303" s="175"/>
      <c r="DF303" s="175"/>
      <c r="DG303" s="175"/>
      <c r="DH303" s="175"/>
      <c r="DI303" s="175"/>
      <c r="DJ303" s="175"/>
      <c r="DK303" s="175"/>
      <c r="DL303" s="175"/>
      <c r="DM303" s="175"/>
      <c r="DN303" s="175"/>
      <c r="DO303" s="175"/>
      <c r="DP303" s="175"/>
      <c r="DQ303" s="175"/>
      <c r="DR303" s="175"/>
      <c r="DS303" s="175"/>
      <c r="DT303" s="175"/>
      <c r="DU303" s="175"/>
      <c r="DV303" s="175"/>
      <c r="DW303" s="175"/>
      <c r="DX303" s="175"/>
      <c r="DY303" s="175"/>
      <c r="DZ303" s="175"/>
      <c r="EA303" s="175"/>
      <c r="EB303" s="175"/>
      <c r="EC303" s="175"/>
      <c r="ED303" s="175"/>
      <c r="EE303" s="175"/>
      <c r="EF303" s="175"/>
      <c r="EG303" s="175"/>
      <c r="EH303" s="175"/>
      <c r="EI303" s="175"/>
      <c r="EJ303" s="175"/>
      <c r="EK303" s="175"/>
      <c r="EL303" s="175"/>
      <c r="EM303" s="175"/>
      <c r="EN303" s="175"/>
      <c r="EO303" s="175"/>
    </row>
    <row r="304" spans="1:145" ht="101.25" customHeight="1" x14ac:dyDescent="0.25">
      <c r="A304" s="232"/>
      <c r="B304" s="232"/>
      <c r="C304" s="232"/>
      <c r="D304" s="232"/>
      <c r="E304" s="232"/>
      <c r="F304" s="232"/>
      <c r="G304" s="232"/>
      <c r="H304" s="232"/>
      <c r="I304" s="232"/>
      <c r="J304" s="232"/>
      <c r="K304" s="232"/>
      <c r="L304" s="232"/>
      <c r="M304" s="232"/>
      <c r="N304" s="232"/>
      <c r="O304" s="232"/>
      <c r="P304" s="232"/>
      <c r="R304" s="230"/>
      <c r="S304" s="230"/>
      <c r="T304" s="230"/>
      <c r="U304" s="230"/>
      <c r="V304" s="230"/>
      <c r="W304" s="230"/>
      <c r="X304" s="230"/>
      <c r="Y304" s="230"/>
      <c r="Z304" s="200"/>
      <c r="AA304" s="230"/>
      <c r="AB304" s="230"/>
      <c r="AC304" s="230"/>
      <c r="AD304" s="230"/>
      <c r="AE304" s="230"/>
      <c r="AF304" s="230"/>
      <c r="AG304" s="230"/>
      <c r="AH304" s="230"/>
      <c r="AI304" s="230"/>
      <c r="AJ304" s="230"/>
      <c r="AK304" s="230"/>
      <c r="AL304" s="230"/>
      <c r="AM304" s="230"/>
      <c r="AN304" s="230"/>
      <c r="AO304" s="230"/>
      <c r="AP304" s="230"/>
      <c r="AQ304" s="230"/>
      <c r="AR304" s="230"/>
      <c r="AS304" s="230"/>
      <c r="AT304" s="230"/>
      <c r="AU304" s="230"/>
      <c r="AV304" s="230"/>
      <c r="AW304" s="230"/>
      <c r="AX304" s="230"/>
      <c r="AY304" s="230"/>
      <c r="AZ304" s="230"/>
      <c r="BA304" s="230"/>
      <c r="BB304" s="175"/>
      <c r="BC304" s="175"/>
      <c r="BD304" s="175"/>
      <c r="BE304" s="175"/>
      <c r="BF304" s="175"/>
      <c r="BG304" s="175"/>
      <c r="BH304" s="175"/>
      <c r="BI304" s="175"/>
      <c r="BJ304" s="175"/>
      <c r="BK304" s="175"/>
      <c r="BL304" s="175"/>
      <c r="BM304" s="175"/>
      <c r="BN304" s="175"/>
      <c r="BO304" s="175"/>
      <c r="BP304" s="175"/>
      <c r="BQ304" s="175"/>
      <c r="BR304" s="175"/>
      <c r="BS304" s="175"/>
      <c r="BT304" s="175"/>
      <c r="BU304" s="175"/>
      <c r="BV304" s="175"/>
      <c r="BW304" s="175"/>
      <c r="BX304" s="175"/>
      <c r="BY304" s="175"/>
      <c r="BZ304" s="175"/>
      <c r="CA304" s="175"/>
      <c r="CB304" s="175"/>
      <c r="CC304" s="175"/>
      <c r="CD304" s="175"/>
      <c r="CE304" s="175"/>
      <c r="CF304" s="175"/>
      <c r="CG304" s="175"/>
      <c r="CH304" s="175"/>
      <c r="CI304" s="175"/>
      <c r="CJ304" s="175"/>
      <c r="CK304" s="175"/>
      <c r="CL304" s="175"/>
      <c r="CM304" s="175"/>
      <c r="CN304" s="175"/>
      <c r="CO304" s="175"/>
      <c r="CP304" s="175"/>
      <c r="CQ304" s="175"/>
      <c r="CR304" s="175"/>
      <c r="CS304" s="175"/>
      <c r="CT304" s="175"/>
      <c r="CU304" s="175"/>
      <c r="CV304" s="175"/>
      <c r="CW304" s="175"/>
      <c r="CX304" s="175"/>
      <c r="CY304" s="175"/>
      <c r="CZ304" s="175"/>
      <c r="DA304" s="175"/>
      <c r="DB304" s="175"/>
      <c r="DC304" s="175"/>
      <c r="DD304" s="175"/>
      <c r="DE304" s="175"/>
      <c r="DF304" s="175"/>
      <c r="DG304" s="175"/>
      <c r="DH304" s="175"/>
      <c r="DI304" s="175"/>
      <c r="DJ304" s="175"/>
      <c r="DK304" s="175"/>
      <c r="DL304" s="175"/>
      <c r="DM304" s="175"/>
      <c r="DN304" s="175"/>
      <c r="DO304" s="175"/>
      <c r="DP304" s="175"/>
      <c r="DQ304" s="175"/>
      <c r="DR304" s="175"/>
      <c r="DS304" s="175"/>
      <c r="DT304" s="175"/>
      <c r="DU304" s="175"/>
      <c r="DV304" s="175"/>
      <c r="DW304" s="175"/>
      <c r="DX304" s="175"/>
      <c r="DY304" s="175"/>
      <c r="DZ304" s="175"/>
      <c r="EA304" s="175"/>
      <c r="EB304" s="175"/>
      <c r="EC304" s="175"/>
      <c r="ED304" s="175"/>
      <c r="EE304" s="175"/>
      <c r="EF304" s="175"/>
      <c r="EG304" s="175"/>
      <c r="EH304" s="175"/>
      <c r="EI304" s="175"/>
      <c r="EJ304" s="175"/>
      <c r="EK304" s="175"/>
      <c r="EL304" s="175"/>
      <c r="EM304" s="175"/>
      <c r="EN304" s="175"/>
      <c r="EO304" s="175"/>
    </row>
    <row r="305" spans="1:145" ht="24.75" customHeight="1" x14ac:dyDescent="0.25">
      <c r="A305" s="232"/>
      <c r="B305" s="232"/>
      <c r="C305" s="232"/>
      <c r="D305" s="232"/>
      <c r="E305" s="232"/>
      <c r="F305" s="232"/>
      <c r="G305" s="232"/>
      <c r="H305" s="232"/>
      <c r="I305" s="232"/>
      <c r="J305" s="232"/>
      <c r="K305" s="232"/>
      <c r="L305" s="232"/>
      <c r="M305" s="232"/>
      <c r="N305" s="232"/>
      <c r="O305" s="232"/>
      <c r="P305" s="232"/>
      <c r="R305" s="230"/>
      <c r="S305" s="230"/>
      <c r="T305" s="230"/>
      <c r="U305" s="230"/>
      <c r="V305" s="230"/>
      <c r="W305" s="230"/>
      <c r="X305" s="230"/>
      <c r="Y305" s="230"/>
      <c r="Z305" s="200"/>
      <c r="AA305" s="230"/>
      <c r="AB305" s="230"/>
      <c r="AC305" s="230"/>
      <c r="AD305" s="230"/>
      <c r="AE305" s="230"/>
      <c r="AF305" s="230"/>
      <c r="AG305" s="230"/>
      <c r="AH305" s="230"/>
      <c r="AI305" s="230"/>
      <c r="AJ305" s="230"/>
      <c r="AK305" s="230"/>
      <c r="AL305" s="230"/>
      <c r="AM305" s="230"/>
      <c r="AN305" s="230"/>
      <c r="AO305" s="230"/>
      <c r="AP305" s="230"/>
      <c r="AQ305" s="230"/>
      <c r="AR305" s="230"/>
      <c r="AS305" s="230"/>
      <c r="AT305" s="230"/>
      <c r="AU305" s="230"/>
      <c r="AV305" s="230"/>
      <c r="AW305" s="230"/>
      <c r="AX305" s="230"/>
      <c r="AY305" s="230"/>
      <c r="AZ305" s="230"/>
      <c r="BA305" s="230"/>
      <c r="BB305" s="175"/>
      <c r="BC305" s="175"/>
      <c r="BD305" s="175"/>
      <c r="BE305" s="175"/>
      <c r="BF305" s="175"/>
      <c r="BG305" s="175"/>
      <c r="BH305" s="175"/>
      <c r="BI305" s="175"/>
      <c r="BJ305" s="175"/>
      <c r="BK305" s="175"/>
      <c r="BL305" s="175"/>
      <c r="BM305" s="175"/>
      <c r="BN305" s="175"/>
      <c r="BO305" s="175"/>
      <c r="BP305" s="175"/>
      <c r="BQ305" s="175"/>
      <c r="BR305" s="175"/>
      <c r="BS305" s="175"/>
      <c r="BT305" s="175"/>
      <c r="BU305" s="175"/>
      <c r="BV305" s="175"/>
      <c r="BW305" s="175"/>
      <c r="BX305" s="175"/>
      <c r="BY305" s="175"/>
      <c r="BZ305" s="175"/>
      <c r="CA305" s="175"/>
      <c r="CB305" s="175"/>
      <c r="CC305" s="175"/>
      <c r="CD305" s="175"/>
      <c r="CE305" s="175"/>
      <c r="CF305" s="175"/>
      <c r="CG305" s="175"/>
      <c r="CH305" s="175"/>
      <c r="CI305" s="175"/>
      <c r="CJ305" s="175"/>
      <c r="CK305" s="175"/>
      <c r="CL305" s="175"/>
      <c r="CM305" s="175"/>
      <c r="CN305" s="175"/>
      <c r="CO305" s="175"/>
      <c r="CP305" s="175"/>
      <c r="CQ305" s="175"/>
      <c r="CR305" s="175"/>
      <c r="CS305" s="175"/>
      <c r="CT305" s="175"/>
      <c r="CU305" s="175"/>
      <c r="CV305" s="175"/>
      <c r="CW305" s="175"/>
      <c r="CX305" s="175"/>
      <c r="CY305" s="175"/>
      <c r="CZ305" s="175"/>
      <c r="DA305" s="175"/>
      <c r="DB305" s="175"/>
      <c r="DC305" s="175"/>
      <c r="DD305" s="175"/>
      <c r="DE305" s="175"/>
      <c r="DF305" s="175"/>
      <c r="DG305" s="175"/>
      <c r="DH305" s="175"/>
      <c r="DI305" s="175"/>
      <c r="DJ305" s="175"/>
      <c r="DK305" s="175"/>
      <c r="DL305" s="175"/>
      <c r="DM305" s="175"/>
      <c r="DN305" s="175"/>
      <c r="DO305" s="175"/>
      <c r="DP305" s="175"/>
      <c r="DQ305" s="175"/>
      <c r="DR305" s="175"/>
      <c r="DS305" s="175"/>
      <c r="DT305" s="175"/>
      <c r="DU305" s="175"/>
      <c r="DV305" s="175"/>
      <c r="DW305" s="175"/>
      <c r="DX305" s="175"/>
      <c r="DY305" s="175"/>
      <c r="DZ305" s="175"/>
      <c r="EA305" s="175"/>
      <c r="EB305" s="175"/>
      <c r="EC305" s="175"/>
      <c r="ED305" s="175"/>
      <c r="EE305" s="175"/>
      <c r="EF305" s="175"/>
      <c r="EG305" s="175"/>
      <c r="EH305" s="175"/>
      <c r="EI305" s="175"/>
      <c r="EJ305" s="175"/>
      <c r="EK305" s="175"/>
      <c r="EL305" s="175"/>
      <c r="EM305" s="175"/>
      <c r="EN305" s="175"/>
      <c r="EO305" s="175"/>
    </row>
    <row r="306" spans="1:145" ht="18.75" customHeight="1" x14ac:dyDescent="0.25">
      <c r="A306" s="232"/>
      <c r="B306" s="232"/>
      <c r="C306" s="232"/>
      <c r="D306" s="232"/>
      <c r="E306" s="232"/>
      <c r="F306" s="232"/>
      <c r="G306" s="232"/>
      <c r="H306" s="232"/>
      <c r="I306" s="232"/>
      <c r="J306" s="232"/>
      <c r="K306" s="232"/>
      <c r="L306" s="232"/>
      <c r="M306" s="232"/>
      <c r="N306" s="232"/>
      <c r="O306" s="232"/>
      <c r="P306" s="232"/>
      <c r="R306" s="231"/>
      <c r="S306" s="231"/>
      <c r="T306" s="231"/>
      <c r="U306" s="231"/>
      <c r="V306" s="231"/>
      <c r="W306" s="231"/>
      <c r="X306" s="231"/>
      <c r="Y306" s="231"/>
      <c r="Z306" s="201"/>
      <c r="AA306" s="231"/>
      <c r="AB306" s="231"/>
      <c r="AC306" s="231"/>
      <c r="AD306" s="231"/>
      <c r="AE306" s="231"/>
      <c r="AF306" s="231"/>
      <c r="AG306" s="231"/>
      <c r="AH306" s="231"/>
      <c r="AI306" s="231"/>
      <c r="AJ306" s="231"/>
      <c r="AK306" s="231"/>
      <c r="AL306" s="231"/>
      <c r="AM306" s="231"/>
      <c r="AN306" s="231"/>
      <c r="AO306" s="231"/>
      <c r="AP306" s="231"/>
      <c r="AQ306" s="231"/>
      <c r="AR306" s="231"/>
      <c r="AS306" s="231"/>
      <c r="AT306" s="231"/>
      <c r="AU306" s="231"/>
      <c r="AV306" s="231"/>
      <c r="AW306" s="231"/>
      <c r="AX306" s="231"/>
      <c r="AY306" s="231"/>
      <c r="AZ306" s="231"/>
      <c r="BA306" s="231"/>
      <c r="BB306" s="175"/>
      <c r="BC306" s="175"/>
      <c r="BD306" s="175"/>
      <c r="BE306" s="175"/>
      <c r="BF306" s="175"/>
      <c r="BG306" s="175"/>
      <c r="BH306" s="175"/>
      <c r="BI306" s="175"/>
      <c r="BJ306" s="175"/>
      <c r="BK306" s="175"/>
      <c r="BL306" s="175"/>
      <c r="BM306" s="175"/>
      <c r="BN306" s="175"/>
      <c r="BO306" s="175"/>
      <c r="BP306" s="175"/>
      <c r="BQ306" s="175"/>
      <c r="BR306" s="175"/>
      <c r="BS306" s="175"/>
      <c r="BT306" s="175"/>
      <c r="BU306" s="175"/>
      <c r="BV306" s="175"/>
      <c r="BW306" s="175"/>
      <c r="BX306" s="175"/>
      <c r="BY306" s="175"/>
      <c r="BZ306" s="175"/>
      <c r="CA306" s="175"/>
      <c r="CB306" s="175"/>
      <c r="CC306" s="175"/>
      <c r="CD306" s="175"/>
      <c r="CE306" s="175"/>
      <c r="CF306" s="175"/>
      <c r="CG306" s="175"/>
      <c r="CH306" s="175"/>
      <c r="CI306" s="175"/>
      <c r="CJ306" s="175"/>
      <c r="CK306" s="175"/>
      <c r="CL306" s="175"/>
      <c r="CM306" s="175"/>
      <c r="CN306" s="175"/>
      <c r="CO306" s="175"/>
      <c r="CP306" s="175"/>
      <c r="CQ306" s="175"/>
      <c r="CR306" s="175"/>
      <c r="CS306" s="175"/>
      <c r="CT306" s="175"/>
      <c r="CU306" s="175"/>
      <c r="CV306" s="175"/>
      <c r="CW306" s="175"/>
      <c r="CX306" s="175"/>
      <c r="CY306" s="175"/>
      <c r="CZ306" s="175"/>
      <c r="DA306" s="175"/>
      <c r="DB306" s="175"/>
      <c r="DC306" s="175"/>
      <c r="DD306" s="175"/>
      <c r="DE306" s="175"/>
      <c r="DF306" s="175"/>
      <c r="DG306" s="175"/>
      <c r="DH306" s="175"/>
      <c r="DI306" s="175"/>
      <c r="DJ306" s="175"/>
      <c r="DK306" s="175"/>
      <c r="DL306" s="175"/>
      <c r="DM306" s="175"/>
      <c r="DN306" s="175"/>
      <c r="DO306" s="175"/>
      <c r="DP306" s="175"/>
      <c r="DQ306" s="175"/>
      <c r="DR306" s="175"/>
      <c r="DS306" s="175"/>
      <c r="DT306" s="175"/>
      <c r="DU306" s="175"/>
      <c r="DV306" s="175"/>
      <c r="DW306" s="175"/>
      <c r="DX306" s="175"/>
      <c r="DY306" s="175"/>
      <c r="DZ306" s="175"/>
      <c r="EA306" s="175"/>
      <c r="EB306" s="175"/>
      <c r="EC306" s="175"/>
      <c r="ED306" s="175"/>
      <c r="EE306" s="175"/>
      <c r="EF306" s="175"/>
      <c r="EG306" s="175"/>
      <c r="EH306" s="175"/>
      <c r="EI306" s="175"/>
      <c r="EJ306" s="175"/>
      <c r="EK306" s="175"/>
      <c r="EL306" s="175"/>
      <c r="EM306" s="175"/>
      <c r="EN306" s="175"/>
      <c r="EO306" s="175"/>
    </row>
    <row r="307" spans="1:145" ht="0" hidden="1" customHeight="1" x14ac:dyDescent="0.25">
      <c r="A307" s="198"/>
      <c r="B307" s="198"/>
      <c r="C307" s="198"/>
      <c r="D307" s="198"/>
      <c r="E307" s="198"/>
      <c r="F307" s="198"/>
      <c r="G307" s="198"/>
      <c r="H307" s="198"/>
      <c r="I307" s="193"/>
      <c r="J307" s="193"/>
      <c r="K307" s="193"/>
      <c r="L307" s="172"/>
      <c r="M307" s="172"/>
      <c r="N307" s="193"/>
      <c r="O307" s="193"/>
      <c r="P307" s="166"/>
    </row>
    <row r="308" spans="1:145" ht="0" hidden="1" customHeight="1" x14ac:dyDescent="0.25">
      <c r="A308" s="232" t="s">
        <v>206</v>
      </c>
      <c r="B308" s="232"/>
      <c r="C308" s="232"/>
      <c r="D308" s="232"/>
      <c r="E308" s="232"/>
      <c r="F308" s="232"/>
      <c r="G308" s="232"/>
      <c r="H308" s="173"/>
      <c r="I308" s="197"/>
      <c r="J308" s="197"/>
      <c r="K308" s="197"/>
      <c r="L308" s="42"/>
      <c r="M308" s="42"/>
      <c r="N308" s="197"/>
      <c r="O308" s="197"/>
      <c r="P308" s="21"/>
    </row>
    <row r="309" spans="1:145" ht="0" hidden="1" customHeight="1" x14ac:dyDescent="0.25">
      <c r="A309" s="228" t="s">
        <v>1307</v>
      </c>
      <c r="B309" s="228"/>
      <c r="C309" s="228"/>
      <c r="D309" s="228"/>
      <c r="E309" s="228"/>
      <c r="F309" s="228"/>
      <c r="G309" s="228"/>
      <c r="H309" s="178"/>
      <c r="I309" s="197"/>
      <c r="J309" s="197"/>
      <c r="K309" s="197"/>
      <c r="L309" s="42"/>
      <c r="M309" s="42"/>
      <c r="N309" s="197"/>
      <c r="O309" s="197"/>
      <c r="P309" s="21"/>
    </row>
    <row r="310" spans="1:145" ht="0" hidden="1" customHeight="1" x14ac:dyDescent="0.25">
      <c r="B310" s="197" t="s">
        <v>827</v>
      </c>
      <c r="C310" s="197">
        <v>80101706</v>
      </c>
      <c r="D310" s="26" t="s">
        <v>1131</v>
      </c>
      <c r="E310" s="197" t="s">
        <v>125</v>
      </c>
      <c r="F310" s="197">
        <v>1</v>
      </c>
      <c r="G310" s="195" t="s">
        <v>162</v>
      </c>
      <c r="H310" s="196">
        <v>7.5</v>
      </c>
      <c r="I310" s="197" t="s">
        <v>96</v>
      </c>
      <c r="J310" s="197" t="s">
        <v>684</v>
      </c>
      <c r="K310" s="197" t="s">
        <v>108</v>
      </c>
      <c r="L310" s="42">
        <v>17250000</v>
      </c>
      <c r="M310" s="42">
        <v>17250000</v>
      </c>
      <c r="N310" s="197" t="s">
        <v>81</v>
      </c>
      <c r="O310" s="197" t="s">
        <v>56</v>
      </c>
      <c r="P310" s="21" t="s">
        <v>126</v>
      </c>
    </row>
    <row r="311" spans="1:145" ht="0" hidden="1" customHeight="1" x14ac:dyDescent="0.25">
      <c r="B311" s="197" t="s">
        <v>831</v>
      </c>
      <c r="C311" s="197">
        <v>80101706</v>
      </c>
      <c r="D311" s="26" t="s">
        <v>1132</v>
      </c>
      <c r="E311" s="197" t="s">
        <v>125</v>
      </c>
      <c r="F311" s="197">
        <v>1</v>
      </c>
      <c r="G311" s="195" t="s">
        <v>164</v>
      </c>
      <c r="H311" s="138">
        <v>8</v>
      </c>
      <c r="I311" s="197" t="s">
        <v>96</v>
      </c>
      <c r="J311" s="197" t="s">
        <v>684</v>
      </c>
      <c r="K311" s="197" t="s">
        <v>108</v>
      </c>
      <c r="L311" s="42">
        <v>80000000</v>
      </c>
      <c r="M311" s="42">
        <v>80000000</v>
      </c>
      <c r="N311" s="197" t="s">
        <v>81</v>
      </c>
      <c r="O311" s="197" t="s">
        <v>56</v>
      </c>
      <c r="P311" s="21" t="s">
        <v>126</v>
      </c>
    </row>
    <row r="312" spans="1:145" ht="0" hidden="1" customHeight="1" x14ac:dyDescent="0.25">
      <c r="B312" s="197" t="s">
        <v>831</v>
      </c>
      <c r="C312" s="197">
        <v>80101706</v>
      </c>
      <c r="D312" s="26" t="s">
        <v>1133</v>
      </c>
      <c r="E312" s="197" t="s">
        <v>125</v>
      </c>
      <c r="F312" s="197">
        <v>1</v>
      </c>
      <c r="G312" s="195" t="s">
        <v>162</v>
      </c>
      <c r="H312" s="138">
        <v>7</v>
      </c>
      <c r="I312" s="197" t="s">
        <v>96</v>
      </c>
      <c r="J312" s="197" t="s">
        <v>684</v>
      </c>
      <c r="K312" s="197" t="s">
        <v>108</v>
      </c>
      <c r="L312" s="42">
        <v>22711500</v>
      </c>
      <c r="M312" s="42">
        <v>22711500</v>
      </c>
      <c r="N312" s="197" t="s">
        <v>81</v>
      </c>
      <c r="O312" s="197" t="s">
        <v>56</v>
      </c>
      <c r="P312" s="21" t="s">
        <v>126</v>
      </c>
    </row>
    <row r="313" spans="1:145" ht="0" hidden="1" customHeight="1" x14ac:dyDescent="0.25">
      <c r="B313" s="197" t="s">
        <v>831</v>
      </c>
      <c r="C313" s="197">
        <v>80101706</v>
      </c>
      <c r="D313" s="26" t="s">
        <v>688</v>
      </c>
      <c r="E313" s="197" t="s">
        <v>125</v>
      </c>
      <c r="F313" s="197">
        <v>1</v>
      </c>
      <c r="G313" s="195" t="s">
        <v>162</v>
      </c>
      <c r="H313" s="138">
        <v>7</v>
      </c>
      <c r="I313" s="197" t="s">
        <v>96</v>
      </c>
      <c r="J313" s="197" t="s">
        <v>681</v>
      </c>
      <c r="K313" s="197" t="s">
        <v>108</v>
      </c>
      <c r="L313" s="42">
        <v>22711500</v>
      </c>
      <c r="M313" s="42">
        <v>22711500</v>
      </c>
      <c r="N313" s="197" t="s">
        <v>81</v>
      </c>
      <c r="O313" s="197" t="s">
        <v>56</v>
      </c>
      <c r="P313" s="21" t="s">
        <v>126</v>
      </c>
    </row>
    <row r="314" spans="1:145" ht="0" hidden="1" customHeight="1" x14ac:dyDescent="0.25">
      <c r="B314" s="197" t="s">
        <v>831</v>
      </c>
      <c r="C314" s="197">
        <v>80101706</v>
      </c>
      <c r="D314" s="26" t="s">
        <v>1134</v>
      </c>
      <c r="E314" s="197" t="s">
        <v>125</v>
      </c>
      <c r="F314" s="197">
        <v>1</v>
      </c>
      <c r="G314" s="195" t="s">
        <v>162</v>
      </c>
      <c r="H314" s="138">
        <v>7</v>
      </c>
      <c r="I314" s="197" t="s">
        <v>96</v>
      </c>
      <c r="J314" s="197" t="s">
        <v>681</v>
      </c>
      <c r="K314" s="197" t="s">
        <v>108</v>
      </c>
      <c r="L314" s="42">
        <v>31605000</v>
      </c>
      <c r="M314" s="42">
        <v>31605000</v>
      </c>
      <c r="N314" s="197" t="s">
        <v>81</v>
      </c>
      <c r="O314" s="197" t="s">
        <v>56</v>
      </c>
      <c r="P314" s="21" t="s">
        <v>126</v>
      </c>
    </row>
    <row r="315" spans="1:145" ht="0" hidden="1" customHeight="1" x14ac:dyDescent="0.25">
      <c r="B315" s="197" t="s">
        <v>831</v>
      </c>
      <c r="C315" s="197">
        <v>80101706</v>
      </c>
      <c r="D315" s="26" t="s">
        <v>1135</v>
      </c>
      <c r="E315" s="197" t="s">
        <v>125</v>
      </c>
      <c r="F315" s="197">
        <v>1</v>
      </c>
      <c r="G315" s="195" t="s">
        <v>162</v>
      </c>
      <c r="H315" s="138">
        <v>7</v>
      </c>
      <c r="I315" s="197" t="s">
        <v>96</v>
      </c>
      <c r="J315" s="197" t="s">
        <v>128</v>
      </c>
      <c r="K315" s="197" t="s">
        <v>108</v>
      </c>
      <c r="L315" s="42">
        <v>37852500</v>
      </c>
      <c r="M315" s="42">
        <v>37852500</v>
      </c>
      <c r="N315" s="197" t="s">
        <v>81</v>
      </c>
      <c r="O315" s="197" t="s">
        <v>56</v>
      </c>
      <c r="P315" s="21" t="s">
        <v>126</v>
      </c>
    </row>
  </sheetData>
  <autoFilter ref="A19:JO19"/>
  <mergeCells count="729">
    <mergeCell ref="B2:P2"/>
    <mergeCell ref="C4:D4"/>
    <mergeCell ref="D5:E5"/>
    <mergeCell ref="I5:M9"/>
    <mergeCell ref="D6:E6"/>
    <mergeCell ref="D7:E7"/>
    <mergeCell ref="D8:E8"/>
    <mergeCell ref="D9:E9"/>
    <mergeCell ref="V120:V122"/>
    <mergeCell ref="C17:D17"/>
    <mergeCell ref="O22:O27"/>
    <mergeCell ref="P22:P27"/>
    <mergeCell ref="R31:R32"/>
    <mergeCell ref="S31:S32"/>
    <mergeCell ref="T31:T32"/>
    <mergeCell ref="U31:U32"/>
    <mergeCell ref="N22:N27"/>
    <mergeCell ref="U35:U36"/>
    <mergeCell ref="V35:V36"/>
    <mergeCell ref="N81:N82"/>
    <mergeCell ref="O81:O82"/>
    <mergeCell ref="P81:P82"/>
    <mergeCell ref="R81:R82"/>
    <mergeCell ref="P85:P86"/>
    <mergeCell ref="A22:A27"/>
    <mergeCell ref="B22:B27"/>
    <mergeCell ref="D22:D27"/>
    <mergeCell ref="E22:E27"/>
    <mergeCell ref="F22:F27"/>
    <mergeCell ref="D10:E10"/>
    <mergeCell ref="D11:E11"/>
    <mergeCell ref="I11:M15"/>
    <mergeCell ref="D12:E12"/>
    <mergeCell ref="D13:E13"/>
    <mergeCell ref="D14:E14"/>
    <mergeCell ref="D15:E15"/>
    <mergeCell ref="G22:G27"/>
    <mergeCell ref="H22:H27"/>
    <mergeCell ref="I22:I27"/>
    <mergeCell ref="L22:L27"/>
    <mergeCell ref="M22:M27"/>
    <mergeCell ref="AG31:AG32"/>
    <mergeCell ref="AH31:AH32"/>
    <mergeCell ref="AI31:AI32"/>
    <mergeCell ref="AJ31:AJ32"/>
    <mergeCell ref="V31:V32"/>
    <mergeCell ref="X31:X32"/>
    <mergeCell ref="AA31:AA32"/>
    <mergeCell ref="AB31:AB32"/>
    <mergeCell ref="AC31:AC32"/>
    <mergeCell ref="AD31:AD32"/>
    <mergeCell ref="AW31:AW32"/>
    <mergeCell ref="AX31:AX32"/>
    <mergeCell ref="AY31:AY32"/>
    <mergeCell ref="AZ31:AZ32"/>
    <mergeCell ref="BA31:BA32"/>
    <mergeCell ref="A35:A36"/>
    <mergeCell ref="B35:B36"/>
    <mergeCell ref="D35:D36"/>
    <mergeCell ref="E35:E36"/>
    <mergeCell ref="F35:F36"/>
    <mergeCell ref="AQ31:AQ32"/>
    <mergeCell ref="AR31:AR32"/>
    <mergeCell ref="AS31:AS32"/>
    <mergeCell ref="AT31:AT32"/>
    <mergeCell ref="AU31:AU32"/>
    <mergeCell ref="AV31:AV32"/>
    <mergeCell ref="AK31:AK32"/>
    <mergeCell ref="AL31:AL32"/>
    <mergeCell ref="AM31:AM32"/>
    <mergeCell ref="AN31:AN32"/>
    <mergeCell ref="AO31:AO32"/>
    <mergeCell ref="AP31:AP32"/>
    <mergeCell ref="AE31:AE32"/>
    <mergeCell ref="AF31:AF32"/>
    <mergeCell ref="X35:X36"/>
    <mergeCell ref="AA35:AA36"/>
    <mergeCell ref="AB35:AB36"/>
    <mergeCell ref="AC35:AC36"/>
    <mergeCell ref="G35:G36"/>
    <mergeCell ref="H35:H36"/>
    <mergeCell ref="I35:I36"/>
    <mergeCell ref="R35:R36"/>
    <mergeCell ref="S35:S36"/>
    <mergeCell ref="T35:T36"/>
    <mergeCell ref="AJ35:AJ36"/>
    <mergeCell ref="AK35:AK36"/>
    <mergeCell ref="AL35:AL36"/>
    <mergeCell ref="AM35:AM36"/>
    <mergeCell ref="AN35:AN36"/>
    <mergeCell ref="AO35:AO36"/>
    <mergeCell ref="AD35:AD36"/>
    <mergeCell ref="AE35:AE36"/>
    <mergeCell ref="AF35:AF36"/>
    <mergeCell ref="AG35:AG36"/>
    <mergeCell ref="AH35:AH36"/>
    <mergeCell ref="AI35:AI36"/>
    <mergeCell ref="AV35:AV36"/>
    <mergeCell ref="AW35:AW36"/>
    <mergeCell ref="AX35:AX36"/>
    <mergeCell ref="AY35:AY36"/>
    <mergeCell ref="AZ35:AZ36"/>
    <mergeCell ref="BA35:BA36"/>
    <mergeCell ref="AP35:AP36"/>
    <mergeCell ref="AQ35:AQ36"/>
    <mergeCell ref="AR35:AR36"/>
    <mergeCell ref="AS35:AS36"/>
    <mergeCell ref="AT35:AT36"/>
    <mergeCell ref="AU35:AU36"/>
    <mergeCell ref="A81:A82"/>
    <mergeCell ref="B81:B82"/>
    <mergeCell ref="D81:D82"/>
    <mergeCell ref="E81:E82"/>
    <mergeCell ref="F81:F82"/>
    <mergeCell ref="G81:G82"/>
    <mergeCell ref="AI81:AI82"/>
    <mergeCell ref="AJ81:AJ82"/>
    <mergeCell ref="AK81:AK82"/>
    <mergeCell ref="AL81:AL82"/>
    <mergeCell ref="AM81:AM82"/>
    <mergeCell ref="A83:A84"/>
    <mergeCell ref="B83:B84"/>
    <mergeCell ref="D83:D84"/>
    <mergeCell ref="E83:E84"/>
    <mergeCell ref="F83:F84"/>
    <mergeCell ref="AC81:AC82"/>
    <mergeCell ref="AD81:AD82"/>
    <mergeCell ref="AE81:AE82"/>
    <mergeCell ref="AF81:AF82"/>
    <mergeCell ref="AG81:AG82"/>
    <mergeCell ref="AH81:AH82"/>
    <mergeCell ref="S81:S82"/>
    <mergeCell ref="T81:T82"/>
    <mergeCell ref="U81:U82"/>
    <mergeCell ref="V81:V82"/>
    <mergeCell ref="AA81:AA82"/>
    <mergeCell ref="AB81:AB82"/>
    <mergeCell ref="H81:H82"/>
    <mergeCell ref="I81:I82"/>
    <mergeCell ref="AH83:AH84"/>
    <mergeCell ref="AI83:AI84"/>
    <mergeCell ref="AJ83:AJ84"/>
    <mergeCell ref="A85:A86"/>
    <mergeCell ref="B85:B86"/>
    <mergeCell ref="D85:D86"/>
    <mergeCell ref="E85:E86"/>
    <mergeCell ref="F85:F86"/>
    <mergeCell ref="AB83:AB84"/>
    <mergeCell ref="AC83:AC84"/>
    <mergeCell ref="AD83:AD84"/>
    <mergeCell ref="AE83:AE84"/>
    <mergeCell ref="R83:R84"/>
    <mergeCell ref="S83:S84"/>
    <mergeCell ref="T83:T84"/>
    <mergeCell ref="U83:U84"/>
    <mergeCell ref="V83:V84"/>
    <mergeCell ref="AA83:AA84"/>
    <mergeCell ref="G83:G84"/>
    <mergeCell ref="H83:H84"/>
    <mergeCell ref="I83:I84"/>
    <mergeCell ref="N83:N84"/>
    <mergeCell ref="O83:O84"/>
    <mergeCell ref="P83:P84"/>
    <mergeCell ref="I85:I86"/>
    <mergeCell ref="N85:N86"/>
    <mergeCell ref="O85:O86"/>
    <mergeCell ref="AK83:AK84"/>
    <mergeCell ref="AL83:AL84"/>
    <mergeCell ref="AF83:AF84"/>
    <mergeCell ref="AG83:AG84"/>
    <mergeCell ref="AH85:AH86"/>
    <mergeCell ref="AI85:AI86"/>
    <mergeCell ref="AJ85:AJ86"/>
    <mergeCell ref="AK85:AK86"/>
    <mergeCell ref="AL85:AL86"/>
    <mergeCell ref="AF85:AF86"/>
    <mergeCell ref="AG85:AG86"/>
    <mergeCell ref="A107:A108"/>
    <mergeCell ref="B107:B108"/>
    <mergeCell ref="D107:D108"/>
    <mergeCell ref="E107:E108"/>
    <mergeCell ref="F107:F108"/>
    <mergeCell ref="AB85:AB86"/>
    <mergeCell ref="AC85:AC86"/>
    <mergeCell ref="AD85:AD86"/>
    <mergeCell ref="AE85:AE86"/>
    <mergeCell ref="R85:R86"/>
    <mergeCell ref="S85:S86"/>
    <mergeCell ref="T85:T86"/>
    <mergeCell ref="U85:U86"/>
    <mergeCell ref="V85:V86"/>
    <mergeCell ref="AA85:AA86"/>
    <mergeCell ref="G85:G86"/>
    <mergeCell ref="H85:H86"/>
    <mergeCell ref="R107:R108"/>
    <mergeCell ref="W107:W108"/>
    <mergeCell ref="X107:X108"/>
    <mergeCell ref="Y107:Y108"/>
    <mergeCell ref="Z107:Z108"/>
    <mergeCell ref="AA107:AA108"/>
    <mergeCell ref="G107:G108"/>
    <mergeCell ref="H107:H108"/>
    <mergeCell ref="I107:I108"/>
    <mergeCell ref="N107:N108"/>
    <mergeCell ref="O107:O108"/>
    <mergeCell ref="P107:P108"/>
    <mergeCell ref="AJ107:AJ108"/>
    <mergeCell ref="AK107:AK108"/>
    <mergeCell ref="AL107:AL108"/>
    <mergeCell ref="AM107:AM108"/>
    <mergeCell ref="AB107:AB108"/>
    <mergeCell ref="AC107:AC108"/>
    <mergeCell ref="AD107:AD108"/>
    <mergeCell ref="AE107:AE108"/>
    <mergeCell ref="AF107:AF108"/>
    <mergeCell ref="AG107:AG108"/>
    <mergeCell ref="AZ107:AZ108"/>
    <mergeCell ref="BA107:BA108"/>
    <mergeCell ref="A120:A122"/>
    <mergeCell ref="B120:B122"/>
    <mergeCell ref="C120:C122"/>
    <mergeCell ref="D120:D122"/>
    <mergeCell ref="E120:E122"/>
    <mergeCell ref="F120:F122"/>
    <mergeCell ref="G120:G122"/>
    <mergeCell ref="H120:H122"/>
    <mergeCell ref="AT107:AT108"/>
    <mergeCell ref="AU107:AU108"/>
    <mergeCell ref="AV107:AV108"/>
    <mergeCell ref="AW107:AW108"/>
    <mergeCell ref="AX107:AX108"/>
    <mergeCell ref="AY107:AY108"/>
    <mergeCell ref="AN107:AN108"/>
    <mergeCell ref="AO107:AO108"/>
    <mergeCell ref="AP107:AP108"/>
    <mergeCell ref="AQ107:AQ108"/>
    <mergeCell ref="AR107:AR108"/>
    <mergeCell ref="AS107:AS108"/>
    <mergeCell ref="AH107:AH108"/>
    <mergeCell ref="AI107:AI108"/>
    <mergeCell ref="P147:P148"/>
    <mergeCell ref="R147:R148"/>
    <mergeCell ref="S147:S148"/>
    <mergeCell ref="T147:T148"/>
    <mergeCell ref="I120:I122"/>
    <mergeCell ref="R120:R122"/>
    <mergeCell ref="A147:A148"/>
    <mergeCell ref="B147:B148"/>
    <mergeCell ref="D147:D148"/>
    <mergeCell ref="E147:E148"/>
    <mergeCell ref="F147:F148"/>
    <mergeCell ref="G147:G148"/>
    <mergeCell ref="H147:H148"/>
    <mergeCell ref="I147:I148"/>
    <mergeCell ref="AK147:AK148"/>
    <mergeCell ref="AL147:AL148"/>
    <mergeCell ref="A156:A157"/>
    <mergeCell ref="B156:B157"/>
    <mergeCell ref="D156:D157"/>
    <mergeCell ref="E156:E157"/>
    <mergeCell ref="F156:F157"/>
    <mergeCell ref="G156:G157"/>
    <mergeCell ref="H156:H157"/>
    <mergeCell ref="I156:I157"/>
    <mergeCell ref="AE147:AE148"/>
    <mergeCell ref="AF147:AF148"/>
    <mergeCell ref="AG147:AG148"/>
    <mergeCell ref="AH147:AH148"/>
    <mergeCell ref="AI147:AI148"/>
    <mergeCell ref="AJ147:AJ148"/>
    <mergeCell ref="U147:U148"/>
    <mergeCell ref="V147:V148"/>
    <mergeCell ref="AA147:AA148"/>
    <mergeCell ref="AB147:AB148"/>
    <mergeCell ref="AC147:AC148"/>
    <mergeCell ref="AD147:AD148"/>
    <mergeCell ref="N147:N148"/>
    <mergeCell ref="O147:O148"/>
    <mergeCell ref="AB156:AB157"/>
    <mergeCell ref="AC156:AC157"/>
    <mergeCell ref="AD156:AD157"/>
    <mergeCell ref="AE156:AE157"/>
    <mergeCell ref="AF156:AF157"/>
    <mergeCell ref="AG156:AG157"/>
    <mergeCell ref="R156:R157"/>
    <mergeCell ref="S156:S157"/>
    <mergeCell ref="T156:T157"/>
    <mergeCell ref="U156:U157"/>
    <mergeCell ref="V156:V157"/>
    <mergeCell ref="AA156:AA157"/>
    <mergeCell ref="AP156:AP157"/>
    <mergeCell ref="AQ156:AQ157"/>
    <mergeCell ref="AR156:AR157"/>
    <mergeCell ref="AS156:AS157"/>
    <mergeCell ref="AH156:AH157"/>
    <mergeCell ref="AI156:AI157"/>
    <mergeCell ref="AJ156:AJ157"/>
    <mergeCell ref="AK156:AK157"/>
    <mergeCell ref="AL156:AL157"/>
    <mergeCell ref="AM156:AM157"/>
    <mergeCell ref="R158:R159"/>
    <mergeCell ref="S158:S159"/>
    <mergeCell ref="T158:T159"/>
    <mergeCell ref="U158:U159"/>
    <mergeCell ref="V158:V159"/>
    <mergeCell ref="AA158:AA159"/>
    <mergeCell ref="AZ156:AZ157"/>
    <mergeCell ref="BA156:BA157"/>
    <mergeCell ref="A158:A159"/>
    <mergeCell ref="B158:B159"/>
    <mergeCell ref="D158:D159"/>
    <mergeCell ref="E158:E159"/>
    <mergeCell ref="F158:F159"/>
    <mergeCell ref="G158:G159"/>
    <mergeCell ref="H158:H159"/>
    <mergeCell ref="I158:I159"/>
    <mergeCell ref="AT156:AT157"/>
    <mergeCell ref="AU156:AU157"/>
    <mergeCell ref="AV156:AV157"/>
    <mergeCell ref="AW156:AW157"/>
    <mergeCell ref="AX156:AX157"/>
    <mergeCell ref="AY156:AY157"/>
    <mergeCell ref="AN156:AN157"/>
    <mergeCell ref="AO156:AO157"/>
    <mergeCell ref="AJ158:AJ159"/>
    <mergeCell ref="AK158:AK159"/>
    <mergeCell ref="AL158:AL159"/>
    <mergeCell ref="AM158:AM159"/>
    <mergeCell ref="AB158:AB159"/>
    <mergeCell ref="AC158:AC159"/>
    <mergeCell ref="AD158:AD159"/>
    <mergeCell ref="AE158:AE159"/>
    <mergeCell ref="AF158:AF159"/>
    <mergeCell ref="AG158:AG159"/>
    <mergeCell ref="AZ158:AZ159"/>
    <mergeCell ref="BA158:BA159"/>
    <mergeCell ref="A166:A167"/>
    <mergeCell ref="B166:B167"/>
    <mergeCell ref="D166:D167"/>
    <mergeCell ref="E166:E167"/>
    <mergeCell ref="F166:F167"/>
    <mergeCell ref="G166:G167"/>
    <mergeCell ref="H166:H167"/>
    <mergeCell ref="I166:I167"/>
    <mergeCell ref="AT158:AT159"/>
    <mergeCell ref="AU158:AU159"/>
    <mergeCell ref="AV158:AV159"/>
    <mergeCell ref="AW158:AW159"/>
    <mergeCell ref="AX158:AX159"/>
    <mergeCell ref="AY158:AY159"/>
    <mergeCell ref="AN158:AN159"/>
    <mergeCell ref="AO158:AO159"/>
    <mergeCell ref="AP158:AP159"/>
    <mergeCell ref="AQ158:AQ159"/>
    <mergeCell ref="AR158:AR159"/>
    <mergeCell ref="AS158:AS159"/>
    <mergeCell ref="AH158:AH159"/>
    <mergeCell ref="AI158:AI159"/>
    <mergeCell ref="AA166:AA167"/>
    <mergeCell ref="AB166:AB167"/>
    <mergeCell ref="AC166:AC167"/>
    <mergeCell ref="N166:N167"/>
    <mergeCell ref="O166:O167"/>
    <mergeCell ref="P166:P167"/>
    <mergeCell ref="R166:R167"/>
    <mergeCell ref="S166:S167"/>
    <mergeCell ref="T166:T167"/>
    <mergeCell ref="AY166:AY167"/>
    <mergeCell ref="AZ166:AZ167"/>
    <mergeCell ref="BA166:BA167"/>
    <mergeCell ref="AP166:AP167"/>
    <mergeCell ref="AQ166:AQ167"/>
    <mergeCell ref="AR166:AR167"/>
    <mergeCell ref="AS166:AS167"/>
    <mergeCell ref="AT166:AT167"/>
    <mergeCell ref="AU166:AU167"/>
    <mergeCell ref="A206:A207"/>
    <mergeCell ref="B206:B207"/>
    <mergeCell ref="C206:C207"/>
    <mergeCell ref="D206:D207"/>
    <mergeCell ref="E206:E207"/>
    <mergeCell ref="F206:F207"/>
    <mergeCell ref="AV166:AV167"/>
    <mergeCell ref="AW166:AW167"/>
    <mergeCell ref="AX166:AX167"/>
    <mergeCell ref="AJ166:AJ167"/>
    <mergeCell ref="AK166:AK167"/>
    <mergeCell ref="AL166:AL167"/>
    <mergeCell ref="AM166:AM167"/>
    <mergeCell ref="AN166:AN167"/>
    <mergeCell ref="AO166:AO167"/>
    <mergeCell ref="AD166:AD167"/>
    <mergeCell ref="AE166:AE167"/>
    <mergeCell ref="AF166:AF167"/>
    <mergeCell ref="AG166:AG167"/>
    <mergeCell ref="AH166:AH167"/>
    <mergeCell ref="AI166:AI167"/>
    <mergeCell ref="U166:U167"/>
    <mergeCell ref="V166:V167"/>
    <mergeCell ref="X166:X167"/>
    <mergeCell ref="AA206:AA207"/>
    <mergeCell ref="AB206:AB207"/>
    <mergeCell ref="AC206:AC207"/>
    <mergeCell ref="AD206:AD207"/>
    <mergeCell ref="G206:G207"/>
    <mergeCell ref="H206:H207"/>
    <mergeCell ref="I206:I207"/>
    <mergeCell ref="R206:R207"/>
    <mergeCell ref="S206:S207"/>
    <mergeCell ref="T206:T207"/>
    <mergeCell ref="I210:I211"/>
    <mergeCell ref="Q210:Q211"/>
    <mergeCell ref="R210:R211"/>
    <mergeCell ref="S210:S211"/>
    <mergeCell ref="T210:T211"/>
    <mergeCell ref="U210:U211"/>
    <mergeCell ref="AK206:AK207"/>
    <mergeCell ref="AL206:AL207"/>
    <mergeCell ref="A210:A211"/>
    <mergeCell ref="B210:B211"/>
    <mergeCell ref="C210:C211"/>
    <mergeCell ref="D210:D211"/>
    <mergeCell ref="E210:E211"/>
    <mergeCell ref="F210:F211"/>
    <mergeCell ref="G210:G211"/>
    <mergeCell ref="H210:H211"/>
    <mergeCell ref="AE206:AE207"/>
    <mergeCell ref="AF206:AF207"/>
    <mergeCell ref="AG206:AG207"/>
    <mergeCell ref="AH206:AH207"/>
    <mergeCell ref="AI206:AI207"/>
    <mergeCell ref="AJ206:AJ207"/>
    <mergeCell ref="U206:U207"/>
    <mergeCell ref="V206:V207"/>
    <mergeCell ref="AH210:AH211"/>
    <mergeCell ref="AI210:AI211"/>
    <mergeCell ref="AJ210:AJ211"/>
    <mergeCell ref="AK210:AK211"/>
    <mergeCell ref="V210:V211"/>
    <mergeCell ref="AA210:AA211"/>
    <mergeCell ref="AB210:AB211"/>
    <mergeCell ref="AC210:AC211"/>
    <mergeCell ref="AD210:AD211"/>
    <mergeCell ref="AE210:AE211"/>
    <mergeCell ref="AX210:AX211"/>
    <mergeCell ref="AY210:AY211"/>
    <mergeCell ref="AZ210:AZ211"/>
    <mergeCell ref="BA210:BA211"/>
    <mergeCell ref="A212:A213"/>
    <mergeCell ref="B212:B213"/>
    <mergeCell ref="C212:C213"/>
    <mergeCell ref="D212:D213"/>
    <mergeCell ref="E212:E213"/>
    <mergeCell ref="F212:F213"/>
    <mergeCell ref="AR210:AR211"/>
    <mergeCell ref="AS210:AS211"/>
    <mergeCell ref="AT210:AT211"/>
    <mergeCell ref="AU210:AU211"/>
    <mergeCell ref="AV210:AV211"/>
    <mergeCell ref="AW210:AW211"/>
    <mergeCell ref="AL210:AL211"/>
    <mergeCell ref="AM210:AM211"/>
    <mergeCell ref="AN210:AN211"/>
    <mergeCell ref="AO210:AO211"/>
    <mergeCell ref="AP210:AP211"/>
    <mergeCell ref="AQ210:AQ211"/>
    <mergeCell ref="AF210:AF211"/>
    <mergeCell ref="AG210:AG211"/>
    <mergeCell ref="T212:T213"/>
    <mergeCell ref="U212:U213"/>
    <mergeCell ref="V212:V213"/>
    <mergeCell ref="AA212:AA213"/>
    <mergeCell ref="AB212:AB213"/>
    <mergeCell ref="AC212:AC213"/>
    <mergeCell ref="G212:G213"/>
    <mergeCell ref="H212:H213"/>
    <mergeCell ref="I212:I213"/>
    <mergeCell ref="Q212:Q213"/>
    <mergeCell ref="R212:R213"/>
    <mergeCell ref="S212:S213"/>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AV212:AV213"/>
    <mergeCell ref="AW212:AW213"/>
    <mergeCell ref="AX212:AX213"/>
    <mergeCell ref="AY212:AY213"/>
    <mergeCell ref="AZ212:AZ213"/>
    <mergeCell ref="BA212:BA213"/>
    <mergeCell ref="AP212:AP213"/>
    <mergeCell ref="AQ212:AQ213"/>
    <mergeCell ref="AR212:AR213"/>
    <mergeCell ref="AS212:AS213"/>
    <mergeCell ref="AT212:AT213"/>
    <mergeCell ref="AU212:AU213"/>
    <mergeCell ref="I214:I215"/>
    <mergeCell ref="R214:R215"/>
    <mergeCell ref="S214:S215"/>
    <mergeCell ref="T214:T215"/>
    <mergeCell ref="A214:A215"/>
    <mergeCell ref="B214:B215"/>
    <mergeCell ref="C214:C215"/>
    <mergeCell ref="D214:D215"/>
    <mergeCell ref="E214:E215"/>
    <mergeCell ref="F214:F215"/>
    <mergeCell ref="AK214:AK215"/>
    <mergeCell ref="AL214:AL215"/>
    <mergeCell ref="A229:A230"/>
    <mergeCell ref="B229:B230"/>
    <mergeCell ref="C229:C230"/>
    <mergeCell ref="D229:D230"/>
    <mergeCell ref="E229:E230"/>
    <mergeCell ref="F229:F230"/>
    <mergeCell ref="G229:G230"/>
    <mergeCell ref="H229:H230"/>
    <mergeCell ref="AE214:AE215"/>
    <mergeCell ref="AF214:AF215"/>
    <mergeCell ref="AG214:AG215"/>
    <mergeCell ref="AH214:AH215"/>
    <mergeCell ref="AI214:AI215"/>
    <mergeCell ref="AJ214:AJ215"/>
    <mergeCell ref="U214:U215"/>
    <mergeCell ref="V214:V215"/>
    <mergeCell ref="AA214:AA215"/>
    <mergeCell ref="AB214:AB215"/>
    <mergeCell ref="AC214:AC215"/>
    <mergeCell ref="AD214:AD215"/>
    <mergeCell ref="G214:G215"/>
    <mergeCell ref="H214:H215"/>
    <mergeCell ref="T229:T230"/>
    <mergeCell ref="U229:U230"/>
    <mergeCell ref="V229:V230"/>
    <mergeCell ref="W229:W230"/>
    <mergeCell ref="X229:X230"/>
    <mergeCell ref="AA229:AA230"/>
    <mergeCell ref="I229:I230"/>
    <mergeCell ref="N229:N230"/>
    <mergeCell ref="O229:O230"/>
    <mergeCell ref="P229:P230"/>
    <mergeCell ref="R229:R230"/>
    <mergeCell ref="S229:S230"/>
    <mergeCell ref="AJ229:AJ230"/>
    <mergeCell ref="AK229:AK230"/>
    <mergeCell ref="AL229:AL230"/>
    <mergeCell ref="AM229:AM230"/>
    <mergeCell ref="AB229:AB230"/>
    <mergeCell ref="AC229:AC230"/>
    <mergeCell ref="AD229:AD230"/>
    <mergeCell ref="AE229:AE230"/>
    <mergeCell ref="AF229:AF230"/>
    <mergeCell ref="AG229:AG230"/>
    <mergeCell ref="AZ229:AZ230"/>
    <mergeCell ref="BA229:BA230"/>
    <mergeCell ref="A236:A237"/>
    <mergeCell ref="B236:B237"/>
    <mergeCell ref="C236:C237"/>
    <mergeCell ref="D236:D237"/>
    <mergeCell ref="E236:E237"/>
    <mergeCell ref="F236:F237"/>
    <mergeCell ref="G236:G237"/>
    <mergeCell ref="H236:H237"/>
    <mergeCell ref="AT229:AT230"/>
    <mergeCell ref="AU229:AU230"/>
    <mergeCell ref="AV229:AV230"/>
    <mergeCell ref="AW229:AW230"/>
    <mergeCell ref="AX229:AX230"/>
    <mergeCell ref="AY229:AY230"/>
    <mergeCell ref="AN229:AN230"/>
    <mergeCell ref="AO229:AO230"/>
    <mergeCell ref="AP229:AP230"/>
    <mergeCell ref="AQ229:AQ230"/>
    <mergeCell ref="AR229:AR230"/>
    <mergeCell ref="AS229:AS230"/>
    <mergeCell ref="AH229:AH230"/>
    <mergeCell ref="AI229:AI230"/>
    <mergeCell ref="AP236:AP237"/>
    <mergeCell ref="AQ236:AQ237"/>
    <mergeCell ref="A255:A256"/>
    <mergeCell ref="B255:B256"/>
    <mergeCell ref="D255:D256"/>
    <mergeCell ref="E255:E256"/>
    <mergeCell ref="F255:F256"/>
    <mergeCell ref="AG236:AG237"/>
    <mergeCell ref="AH236:AH237"/>
    <mergeCell ref="AI236:AI237"/>
    <mergeCell ref="AJ236:AJ237"/>
    <mergeCell ref="AK236:AK237"/>
    <mergeCell ref="AL236:AL237"/>
    <mergeCell ref="AA236:AA237"/>
    <mergeCell ref="AB236:AB237"/>
    <mergeCell ref="AC236:AC237"/>
    <mergeCell ref="AD236:AD237"/>
    <mergeCell ref="AE236:AE237"/>
    <mergeCell ref="AF236:AF237"/>
    <mergeCell ref="I236:I237"/>
    <mergeCell ref="R236:R237"/>
    <mergeCell ref="S236:S237"/>
    <mergeCell ref="T236:T237"/>
    <mergeCell ref="U236:U237"/>
    <mergeCell ref="G255:G256"/>
    <mergeCell ref="H255:H256"/>
    <mergeCell ref="I255:I256"/>
    <mergeCell ref="N255:N256"/>
    <mergeCell ref="O255:O256"/>
    <mergeCell ref="P255:P256"/>
    <mergeCell ref="AM236:AM237"/>
    <mergeCell ref="AN236:AN237"/>
    <mergeCell ref="AO236:AO237"/>
    <mergeCell ref="V236:V237"/>
    <mergeCell ref="R255:R256"/>
    <mergeCell ref="S255:S256"/>
    <mergeCell ref="T255:T256"/>
    <mergeCell ref="U255:U256"/>
    <mergeCell ref="V255:V256"/>
    <mergeCell ref="X255:X256"/>
    <mergeCell ref="BA261:BA262"/>
    <mergeCell ref="AU261:AU262"/>
    <mergeCell ref="A261:A262"/>
    <mergeCell ref="B261:B262"/>
    <mergeCell ref="D261:D262"/>
    <mergeCell ref="E261:E262"/>
    <mergeCell ref="F261:F262"/>
    <mergeCell ref="G261:G262"/>
    <mergeCell ref="H261:H262"/>
    <mergeCell ref="AS255:AS256"/>
    <mergeCell ref="AT255:AT256"/>
    <mergeCell ref="AM255:AM256"/>
    <mergeCell ref="AN255:AN256"/>
    <mergeCell ref="AO255:AO256"/>
    <mergeCell ref="AP255:AP256"/>
    <mergeCell ref="AQ255:AQ256"/>
    <mergeCell ref="AR255:AR256"/>
    <mergeCell ref="AG255:AG256"/>
    <mergeCell ref="U261:U262"/>
    <mergeCell ref="V261:V262"/>
    <mergeCell ref="AY255:AY256"/>
    <mergeCell ref="AZ255:AZ256"/>
    <mergeCell ref="BA255:BA256"/>
    <mergeCell ref="AU255:AU256"/>
    <mergeCell ref="AV255:AV256"/>
    <mergeCell ref="AW255:AW256"/>
    <mergeCell ref="AX255:AX256"/>
    <mergeCell ref="AD255:AD256"/>
    <mergeCell ref="AE255:AE256"/>
    <mergeCell ref="AF255:AF256"/>
    <mergeCell ref="AH255:AH256"/>
    <mergeCell ref="AI255:AI256"/>
    <mergeCell ref="AJ255:AJ256"/>
    <mergeCell ref="AK255:AK256"/>
    <mergeCell ref="AL255:AL256"/>
    <mergeCell ref="AA255:AA256"/>
    <mergeCell ref="AB255:AB256"/>
    <mergeCell ref="AC255:AC256"/>
    <mergeCell ref="A301:P306"/>
    <mergeCell ref="R301:R306"/>
    <mergeCell ref="S301:S306"/>
    <mergeCell ref="T301:T306"/>
    <mergeCell ref="U301:U306"/>
    <mergeCell ref="V301:V306"/>
    <mergeCell ref="W301:W306"/>
    <mergeCell ref="AS261:AS262"/>
    <mergeCell ref="AT261:AT262"/>
    <mergeCell ref="AG261:AG262"/>
    <mergeCell ref="AH261:AH262"/>
    <mergeCell ref="AI261:AI262"/>
    <mergeCell ref="AJ261:AJ262"/>
    <mergeCell ref="AJ301:AJ306"/>
    <mergeCell ref="X301:X306"/>
    <mergeCell ref="Y301:Y306"/>
    <mergeCell ref="AA301:AA306"/>
    <mergeCell ref="AB301:AB306"/>
    <mergeCell ref="AC301:AC306"/>
    <mergeCell ref="AD301:AD306"/>
    <mergeCell ref="I261:I262"/>
    <mergeCell ref="R261:R262"/>
    <mergeCell ref="S261:S262"/>
    <mergeCell ref="T261:T262"/>
    <mergeCell ref="AY261:AY262"/>
    <mergeCell ref="AZ261:AZ262"/>
    <mergeCell ref="AK261:AK262"/>
    <mergeCell ref="AL261:AL262"/>
    <mergeCell ref="AA261:AA262"/>
    <mergeCell ref="AB261:AB262"/>
    <mergeCell ref="AC261:AC262"/>
    <mergeCell ref="AD261:AD262"/>
    <mergeCell ref="AE261:AE262"/>
    <mergeCell ref="AF261:AF262"/>
    <mergeCell ref="AV261:AV262"/>
    <mergeCell ref="AW261:AW262"/>
    <mergeCell ref="AX261:AX262"/>
    <mergeCell ref="AM261:AM262"/>
    <mergeCell ref="AN261:AN262"/>
    <mergeCell ref="AO261:AO262"/>
    <mergeCell ref="AP261:AP262"/>
    <mergeCell ref="AQ261:AQ262"/>
    <mergeCell ref="AR261:AR262"/>
    <mergeCell ref="A309:G309"/>
    <mergeCell ref="AW301:AW306"/>
    <mergeCell ref="AX301:AX306"/>
    <mergeCell ref="AY301:AY306"/>
    <mergeCell ref="AZ301:AZ306"/>
    <mergeCell ref="BA301:BA306"/>
    <mergeCell ref="A308:G308"/>
    <mergeCell ref="AQ301:AQ306"/>
    <mergeCell ref="AR301:AR306"/>
    <mergeCell ref="AS301:AS306"/>
    <mergeCell ref="AT301:AT306"/>
    <mergeCell ref="AU301:AU306"/>
    <mergeCell ref="AV301:AV306"/>
    <mergeCell ref="AK301:AK306"/>
    <mergeCell ref="AL301:AL306"/>
    <mergeCell ref="AM301:AM306"/>
    <mergeCell ref="AN301:AN306"/>
    <mergeCell ref="AO301:AO306"/>
    <mergeCell ref="AP301:AP306"/>
    <mergeCell ref="AE301:AE306"/>
    <mergeCell ref="AF301:AF306"/>
    <mergeCell ref="AG301:AG306"/>
    <mergeCell ref="AH301:AH306"/>
    <mergeCell ref="AI301:AI306"/>
  </mergeCells>
  <dataValidations count="14">
    <dataValidation type="list" allowBlank="1" showInputMessage="1" showErrorMessage="1" sqref="AC268 AC273 AC175 AC174 AC279">
      <formula1>$A$58:$A$65</formula1>
    </dataValidation>
    <dataValidation type="list" allowBlank="1" showInputMessage="1" showErrorMessage="1" error="No es una modalidad valida, seleccione una de la lista" promptTitle="Solo aplica para el GGC" prompt="Seleccione la modalidad de selección" sqref="I231 I216 I220:I222 I224:I227">
      <formula1>#REF!</formula1>
    </dataValidation>
    <dataValidation type="list" allowBlank="1" showInputMessage="1" showErrorMessage="1" sqref="AC194:AC196 AC94 AC208 AC186 AC204 AC201:AC202 AC233 AC162 AC117 AC176:AC179 AC199 AC184 AC250 AC169 AC149 AC232">
      <formula1>$A$62:$A$67</formula1>
    </dataValidation>
    <dataValidation type="list" allowBlank="1" showInputMessage="1" showErrorMessage="1" sqref="AL194 AL117 AL179 AL184">
      <formula1>$A$43:$A$54</formula1>
    </dataValidation>
    <dataValidation type="list" allowBlank="1" showInputMessage="1" showErrorMessage="1" sqref="AC93 AC110">
      <formula1>$A$60:$A$65</formula1>
    </dataValidation>
    <dataValidation type="list" allowBlank="1" showInputMessage="1" showErrorMessage="1" sqref="AL107:AL108 AL116">
      <formula1>$A$43:$A$53</formula1>
    </dataValidation>
    <dataValidation type="list" allowBlank="1" showInputMessage="1" showErrorMessage="1" sqref="AC116 AC47 AC106:AC109 AC180:AC181 AC165 AC161 AC112:AC113">
      <formula1>$A$61:$A$66</formula1>
    </dataValidation>
    <dataValidation allowBlank="1" showInputMessage="1" showErrorMessage="1" error="Fecha no valida" prompt="Ingrese una fecha valida entre el 01 de enero y 31 de diciembre de 2016" sqref="G279 G295:G297 G274 G293 G281:G290 G216:G229 G231:G232"/>
    <dataValidation type="list" allowBlank="1" showInputMessage="1" showErrorMessage="1" sqref="AL250">
      <formula1>$A$42:$A$54</formula1>
    </dataValidation>
    <dataValidation type="list" allowBlank="1" showInputMessage="1" showErrorMessage="1" sqref="AC111 AC242 AC240 AC135 AC228 AC170 AC168 AC185 AC28 AC243 AC223 AC251:AC255 AC209 AC200 AC257:AC261 AC263 AC126 AC247:AC249 AC152">
      <formula1>$A$58:$A$63</formula1>
    </dataValidation>
    <dataValidation type="list" allowBlank="1" showInputMessage="1" showErrorMessage="1" sqref="AL240 AL135 AL228 AL170 AL168 AL209 AL200">
      <formula1>$A$39:$A$51</formula1>
    </dataValidation>
    <dataValidation type="list" allowBlank="1" showInputMessage="1" showErrorMessage="1" sqref="AL217 AL34">
      <formula1>$A$39:$A$52</formula1>
    </dataValidation>
    <dataValidation type="list" allowBlank="1" showInputMessage="1" showErrorMessage="1" sqref="AL234 AL260 AL132">
      <formula1>$A$38:$A$51</formula1>
    </dataValidation>
    <dataValidation type="list" allowBlank="1" showInputMessage="1" showErrorMessage="1" sqref="AL26">
      <formula1>$A$38:$A$50</formula1>
    </dataValidation>
  </dataValidations>
  <hyperlinks>
    <hyperlink ref="D8" r:id="rId1" display="www.dafp.gov.co"/>
  </hyperlinks>
  <printOptions horizontalCentered="1"/>
  <pageMargins left="0.31496062992125984" right="0.31496062992125984" top="0.74803149606299213" bottom="0.74803149606299213" header="0.31496062992125984" footer="0.31496062992125984"/>
  <pageSetup paperSize="139" scale="32" orientation="landscape" r:id="rId2"/>
  <headerFooter>
    <oddFooter>Página &amp;P de &amp;F</oddFooter>
  </headerFooter>
  <rowBreaks count="5" manualBreakCount="5">
    <brk id="238" max="274" man="1"/>
    <brk id="253" max="274" man="1"/>
    <brk id="281" max="274" man="1"/>
    <brk id="295" max="274" man="1"/>
    <brk id="305" max="274" man="1"/>
  </rowBreaks>
  <colBreaks count="3" manualBreakCount="3">
    <brk id="16" max="391" man="1"/>
    <brk id="21" max="328" man="1"/>
    <brk id="38" max="328"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[1]LISTAS!#REF!</xm:f>
          </x14:formula1>
          <xm:sqref>AL171:AL173 AL205 AL111 AL185:AL186 AC171:AC173 AC205 V205 V111 V185 AL198 AL239 AC198 AC239 V27:V28 V198 V239 AL169 AN232 AL232 AL242 V166 AL22:AL25 AL247:AL249 AL27:AL28 AL257:AL259 V257:V259 AL261 AL126 V261 V126 V209 V200 AL263 AL251:AL255 V263 V247:V255 AL223 V223 AL243 AC27 V242 V240 V135 V228 AC22:AC25 V243 V22:V25 V168:V173</xm:sqref>
        </x14:dataValidation>
        <x14:dataValidation type="list" allowBlank="1" showInputMessage="1" showErrorMessage="1">
          <x14:formula1>
            <xm:f>[2]LISTAS!#REF!</xm:f>
          </x14:formula1>
          <xm:sqref>V149:V151 AL149:AL151 V232 AC129 AC182:AC183 AC150:AC151 AC221 AC155 AC136:AC139 AC141 AC97 AC41 AC235:AC236 AL129 AL180:AL183 AL221 AL155 AL136:AL139 AL141 AL97 AL41 AL235:AL236 V129 V176:V184 V221 V155 V136:V139 V141 V97 V41 V235:V236 AC134 AC197 AL134 AL195:AL197 V134 V187:V197 AC187:AC193 AC214 AC206 AC238 AL187:AL193 AL214 AL206 AL238 V214 V206 V238 AL112:AL113 AL208 AL93:AL94 V186 V208 V93:V94 V112:V113 V116:V117 AL47 V47 AC210 AC212 AC164 V233 AL109:AL110 AL106 AL210 V161:V162 AL212 AL165 V212 V106:V108 V210 V164:V165 AL201:AL202 AL204 V201:V202 V204 AL199 AL176:AL178 AL233 V199 V110</xm:sqref>
        </x14:dataValidation>
        <x14:dataValidation type="list" allowBlank="1" showInputMessage="1" showErrorMessage="1">
          <x14:formula1>
            <xm:f>[3]LISTAS!#REF!</xm:f>
          </x14:formula1>
          <xm:sqref>AL152 V152 V260 AC234 AC132 V234 V132 AC269:AC272 AC34 AC217 AC26 V269:V272 V34 V217 V26</xm:sqref>
        </x14:dataValidation>
        <x14:dataValidation type="list" allowBlank="1" showInputMessage="1" showErrorMessage="1">
          <x14:formula1>
            <xm:f>[4]LISTAS!#REF!</xm:f>
          </x14:formula1>
          <xm:sqref>AL30 AL43 AL174 AL175 AL229 AL273:AL276 AL264 AL285 AL293 AC30 AC43 AC229 AC264 AC285 AC293 V30 V43 V174 V175 V229 V273:V276 V264 V285 V293 AL277 AL268 AL281:AL282 AL279 AC277 AC274:AC276 AC281:AC282 V277 V268 V281:V282 V279 AL244:AL245 AC244:AC245 V244:V245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14 SEPT</vt:lpstr>
      <vt:lpstr>'PAA 14 SEPT'!Área_de_impresión</vt:lpstr>
      <vt:lpstr>'PAA 14 SEPT'!Títulos_a_imprimir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2016-08-26T12:02:46Z</cp:lastPrinted>
  <dcterms:created xsi:type="dcterms:W3CDTF">2015-12-14T22:18:47Z</dcterms:created>
  <dcterms:modified xsi:type="dcterms:W3CDTF">2016-09-16T13:52:37Z</dcterms:modified>
</cp:coreProperties>
</file>